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spectorguk-my.sharepoint.com/personal/rodney_wheeler_prospect_org_uk/Documents/"/>
    </mc:Choice>
  </mc:AlternateContent>
  <xr:revisionPtr revIDLastSave="278" documentId="8_{A21FA9A1-B5D4-4379-A407-F59B134002CF}" xr6:coauthVersionLast="47" xr6:coauthVersionMax="47" xr10:uidLastSave="{4D15937F-87B1-4B3B-AFDD-EEF04B630595}"/>
  <bookViews>
    <workbookView xWindow="-120" yWindow="-120" windowWidth="29040" windowHeight="15840" tabRatio="587" firstSheet="1" activeTab="5" xr2:uid="{00000000-000D-0000-FFFF-FFFF00000000}"/>
  </bookViews>
  <sheets>
    <sheet name="Example" sheetId="16" r:id="rId1"/>
    <sheet name="December 22" sheetId="1" r:id="rId2"/>
    <sheet name=" Jan 23 " sheetId="3" r:id="rId3"/>
    <sheet name="Feb 23" sheetId="4" r:id="rId4"/>
    <sheet name="Mar 23" sheetId="5" r:id="rId5"/>
    <sheet name="Apr 23" sheetId="6" r:id="rId6"/>
    <sheet name="May 23" sheetId="7" r:id="rId7"/>
    <sheet name="Jun 23" sheetId="8" r:id="rId8"/>
    <sheet name="Jul 23" sheetId="9" r:id="rId9"/>
    <sheet name="Aug 23" sheetId="10" r:id="rId10"/>
    <sheet name="Sep 23" sheetId="11" r:id="rId11"/>
    <sheet name="Oct 23" sheetId="12" r:id="rId12"/>
    <sheet name="Nov 23" sheetId="13" r:id="rId13"/>
    <sheet name="Dec 23" sheetId="14" r:id="rId14"/>
    <sheet name="January 2024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6" i="15" l="1"/>
  <c r="S46" i="15"/>
  <c r="R46" i="15"/>
  <c r="Q46" i="15"/>
  <c r="P46" i="15"/>
  <c r="O46" i="15"/>
  <c r="U46" i="15" s="1"/>
  <c r="J46" i="15" s="1"/>
  <c r="N46" i="15"/>
  <c r="T45" i="15"/>
  <c r="S45" i="15"/>
  <c r="R45" i="15"/>
  <c r="Q45" i="15"/>
  <c r="P45" i="15"/>
  <c r="O45" i="15"/>
  <c r="U45" i="15" s="1"/>
  <c r="J45" i="15" s="1"/>
  <c r="N45" i="15"/>
  <c r="T44" i="15"/>
  <c r="S44" i="15"/>
  <c r="R44" i="15"/>
  <c r="Q44" i="15"/>
  <c r="P44" i="15"/>
  <c r="O44" i="15"/>
  <c r="U44" i="15" s="1"/>
  <c r="J44" i="15" s="1"/>
  <c r="N44" i="15"/>
  <c r="T43" i="15"/>
  <c r="S43" i="15"/>
  <c r="R43" i="15"/>
  <c r="Q43" i="15"/>
  <c r="P43" i="15"/>
  <c r="O43" i="15"/>
  <c r="N43" i="15"/>
  <c r="U43" i="15" s="1"/>
  <c r="J43" i="15" s="1"/>
  <c r="U42" i="15"/>
  <c r="J42" i="15" s="1"/>
  <c r="T42" i="15"/>
  <c r="S42" i="15"/>
  <c r="R42" i="15"/>
  <c r="Q42" i="15"/>
  <c r="P42" i="15"/>
  <c r="O42" i="15"/>
  <c r="N42" i="15"/>
  <c r="T41" i="15"/>
  <c r="S41" i="15"/>
  <c r="R41" i="15"/>
  <c r="Q41" i="15"/>
  <c r="P41" i="15"/>
  <c r="O41" i="15"/>
  <c r="U41" i="15" s="1"/>
  <c r="J41" i="15" s="1"/>
  <c r="N41" i="15"/>
  <c r="T40" i="15"/>
  <c r="S40" i="15"/>
  <c r="R40" i="15"/>
  <c r="Q40" i="15"/>
  <c r="P40" i="15"/>
  <c r="O40" i="15"/>
  <c r="U40" i="15" s="1"/>
  <c r="J40" i="15" s="1"/>
  <c r="N40" i="15"/>
  <c r="T39" i="15"/>
  <c r="S39" i="15"/>
  <c r="R39" i="15"/>
  <c r="Q39" i="15"/>
  <c r="P39" i="15"/>
  <c r="O39" i="15"/>
  <c r="U39" i="15" s="1"/>
  <c r="J39" i="15" s="1"/>
  <c r="N39" i="15"/>
  <c r="T38" i="15"/>
  <c r="S38" i="15"/>
  <c r="R38" i="15"/>
  <c r="Q38" i="15"/>
  <c r="P38" i="15"/>
  <c r="O38" i="15"/>
  <c r="U38" i="15" s="1"/>
  <c r="J38" i="15" s="1"/>
  <c r="N38" i="15"/>
  <c r="T37" i="15"/>
  <c r="S37" i="15"/>
  <c r="R37" i="15"/>
  <c r="Q37" i="15"/>
  <c r="P37" i="15"/>
  <c r="O37" i="15"/>
  <c r="U37" i="15" s="1"/>
  <c r="J37" i="15" s="1"/>
  <c r="N37" i="15"/>
  <c r="T36" i="15"/>
  <c r="S36" i="15"/>
  <c r="R36" i="15"/>
  <c r="Q36" i="15"/>
  <c r="P36" i="15"/>
  <c r="O36" i="15"/>
  <c r="U36" i="15" s="1"/>
  <c r="J36" i="15" s="1"/>
  <c r="N36" i="15"/>
  <c r="T35" i="15"/>
  <c r="S35" i="15"/>
  <c r="R35" i="15"/>
  <c r="Q35" i="15"/>
  <c r="P35" i="15"/>
  <c r="O35" i="15"/>
  <c r="N35" i="15"/>
  <c r="U35" i="15" s="1"/>
  <c r="J35" i="15" s="1"/>
  <c r="U34" i="15"/>
  <c r="J34" i="15" s="1"/>
  <c r="T34" i="15"/>
  <c r="S34" i="15"/>
  <c r="R34" i="15"/>
  <c r="Q34" i="15"/>
  <c r="P34" i="15"/>
  <c r="O34" i="15"/>
  <c r="N34" i="15"/>
  <c r="T33" i="15"/>
  <c r="S33" i="15"/>
  <c r="R33" i="15"/>
  <c r="Q33" i="15"/>
  <c r="P33" i="15"/>
  <c r="O33" i="15"/>
  <c r="U33" i="15" s="1"/>
  <c r="J33" i="15" s="1"/>
  <c r="N33" i="15"/>
  <c r="T32" i="15"/>
  <c r="S32" i="15"/>
  <c r="R32" i="15"/>
  <c r="Q32" i="15"/>
  <c r="P32" i="15"/>
  <c r="U32" i="15" s="1"/>
  <c r="J32" i="15" s="1"/>
  <c r="O32" i="15"/>
  <c r="N32" i="15"/>
  <c r="T31" i="15"/>
  <c r="S31" i="15"/>
  <c r="R31" i="15"/>
  <c r="Q31" i="15"/>
  <c r="P31" i="15"/>
  <c r="O31" i="15"/>
  <c r="U31" i="15" s="1"/>
  <c r="J31" i="15" s="1"/>
  <c r="N31" i="15"/>
  <c r="T30" i="15"/>
  <c r="S30" i="15"/>
  <c r="R30" i="15"/>
  <c r="Q30" i="15"/>
  <c r="P30" i="15"/>
  <c r="O30" i="15"/>
  <c r="U30" i="15" s="1"/>
  <c r="J30" i="15" s="1"/>
  <c r="N30" i="15"/>
  <c r="T29" i="15"/>
  <c r="S29" i="15"/>
  <c r="R29" i="15"/>
  <c r="Q29" i="15"/>
  <c r="P29" i="15"/>
  <c r="O29" i="15"/>
  <c r="U29" i="15" s="1"/>
  <c r="J29" i="15" s="1"/>
  <c r="N29" i="15"/>
  <c r="T28" i="15"/>
  <c r="S28" i="15"/>
  <c r="R28" i="15"/>
  <c r="Q28" i="15"/>
  <c r="P28" i="15"/>
  <c r="O28" i="15"/>
  <c r="U28" i="15" s="1"/>
  <c r="J28" i="15" s="1"/>
  <c r="N28" i="15"/>
  <c r="T27" i="15"/>
  <c r="S27" i="15"/>
  <c r="R27" i="15"/>
  <c r="Q27" i="15"/>
  <c r="P27" i="15"/>
  <c r="O27" i="15"/>
  <c r="N27" i="15"/>
  <c r="U27" i="15" s="1"/>
  <c r="J27" i="15" s="1"/>
  <c r="U26" i="15"/>
  <c r="J26" i="15" s="1"/>
  <c r="T26" i="15"/>
  <c r="S26" i="15"/>
  <c r="R26" i="15"/>
  <c r="Q26" i="15"/>
  <c r="P26" i="15"/>
  <c r="O26" i="15"/>
  <c r="N26" i="15"/>
  <c r="T25" i="15"/>
  <c r="S25" i="15"/>
  <c r="R25" i="15"/>
  <c r="Q25" i="15"/>
  <c r="P25" i="15"/>
  <c r="O25" i="15"/>
  <c r="N25" i="15"/>
  <c r="T24" i="15"/>
  <c r="S24" i="15"/>
  <c r="R24" i="15"/>
  <c r="Q24" i="15"/>
  <c r="P24" i="15"/>
  <c r="U24" i="15" s="1"/>
  <c r="O24" i="15"/>
  <c r="N24" i="15"/>
  <c r="J24" i="15"/>
  <c r="T23" i="15"/>
  <c r="S23" i="15"/>
  <c r="R23" i="15"/>
  <c r="Q23" i="15"/>
  <c r="P23" i="15"/>
  <c r="O23" i="15"/>
  <c r="U23" i="15" s="1"/>
  <c r="J23" i="15" s="1"/>
  <c r="N23" i="15"/>
  <c r="T22" i="15"/>
  <c r="S22" i="15"/>
  <c r="R22" i="15"/>
  <c r="Q22" i="15"/>
  <c r="P22" i="15"/>
  <c r="O22" i="15"/>
  <c r="U22" i="15" s="1"/>
  <c r="J22" i="15" s="1"/>
  <c r="N22" i="15"/>
  <c r="T21" i="15"/>
  <c r="S21" i="15"/>
  <c r="R21" i="15"/>
  <c r="Q21" i="15"/>
  <c r="P21" i="15"/>
  <c r="O21" i="15"/>
  <c r="U21" i="15" s="1"/>
  <c r="J21" i="15" s="1"/>
  <c r="N21" i="15"/>
  <c r="T20" i="15"/>
  <c r="S20" i="15"/>
  <c r="R20" i="15"/>
  <c r="Q20" i="15"/>
  <c r="P20" i="15"/>
  <c r="O20" i="15"/>
  <c r="U20" i="15" s="1"/>
  <c r="J20" i="15" s="1"/>
  <c r="N20" i="15"/>
  <c r="T19" i="15"/>
  <c r="S19" i="15"/>
  <c r="R19" i="15"/>
  <c r="Q19" i="15"/>
  <c r="P19" i="15"/>
  <c r="O19" i="15"/>
  <c r="N19" i="15"/>
  <c r="U19" i="15" s="1"/>
  <c r="J19" i="15" s="1"/>
  <c r="U18" i="15"/>
  <c r="J18" i="15" s="1"/>
  <c r="T18" i="15"/>
  <c r="S18" i="15"/>
  <c r="R18" i="15"/>
  <c r="Q18" i="15"/>
  <c r="P18" i="15"/>
  <c r="O18" i="15"/>
  <c r="N18" i="15"/>
  <c r="T17" i="15"/>
  <c r="S17" i="15"/>
  <c r="R17" i="15"/>
  <c r="Q17" i="15"/>
  <c r="P17" i="15"/>
  <c r="O17" i="15"/>
  <c r="N17" i="15"/>
  <c r="T16" i="15"/>
  <c r="S16" i="15"/>
  <c r="R16" i="15"/>
  <c r="Q16" i="15"/>
  <c r="P16" i="15"/>
  <c r="O16" i="15"/>
  <c r="U16" i="15" s="1"/>
  <c r="J16" i="15" s="1"/>
  <c r="N16" i="15"/>
  <c r="B16" i="15"/>
  <c r="B17" i="15" s="1"/>
  <c r="V15" i="15"/>
  <c r="F9" i="15"/>
  <c r="N10" i="15" s="1"/>
  <c r="F10" i="15" s="1"/>
  <c r="T46" i="14"/>
  <c r="S46" i="14"/>
  <c r="R46" i="14"/>
  <c r="Q46" i="14"/>
  <c r="P46" i="14"/>
  <c r="O46" i="14"/>
  <c r="N46" i="14"/>
  <c r="U46" i="14" s="1"/>
  <c r="J46" i="14" s="1"/>
  <c r="T45" i="14"/>
  <c r="S45" i="14"/>
  <c r="R45" i="14"/>
  <c r="Q45" i="14"/>
  <c r="P45" i="14"/>
  <c r="U45" i="14" s="1"/>
  <c r="J45" i="14" s="1"/>
  <c r="O45" i="14"/>
  <c r="N45" i="14"/>
  <c r="T44" i="14"/>
  <c r="S44" i="14"/>
  <c r="R44" i="14"/>
  <c r="Q44" i="14"/>
  <c r="P44" i="14"/>
  <c r="O44" i="14"/>
  <c r="N44" i="14"/>
  <c r="T43" i="14"/>
  <c r="S43" i="14"/>
  <c r="R43" i="14"/>
  <c r="Q43" i="14"/>
  <c r="P43" i="14"/>
  <c r="O43" i="14"/>
  <c r="U43" i="14" s="1"/>
  <c r="J43" i="14" s="1"/>
  <c r="N43" i="14"/>
  <c r="T42" i="14"/>
  <c r="S42" i="14"/>
  <c r="R42" i="14"/>
  <c r="Q42" i="14"/>
  <c r="P42" i="14"/>
  <c r="O42" i="14"/>
  <c r="N42" i="14"/>
  <c r="T41" i="14"/>
  <c r="S41" i="14"/>
  <c r="R41" i="14"/>
  <c r="Q41" i="14"/>
  <c r="P41" i="14"/>
  <c r="O41" i="14"/>
  <c r="N41" i="14"/>
  <c r="T40" i="14"/>
  <c r="S40" i="14"/>
  <c r="R40" i="14"/>
  <c r="Q40" i="14"/>
  <c r="P40" i="14"/>
  <c r="O40" i="14"/>
  <c r="U40" i="14" s="1"/>
  <c r="J40" i="14" s="1"/>
  <c r="N40" i="14"/>
  <c r="T39" i="14"/>
  <c r="S39" i="14"/>
  <c r="R39" i="14"/>
  <c r="Q39" i="14"/>
  <c r="P39" i="14"/>
  <c r="O39" i="14"/>
  <c r="N39" i="14"/>
  <c r="U39" i="14" s="1"/>
  <c r="J39" i="14" s="1"/>
  <c r="T38" i="14"/>
  <c r="S38" i="14"/>
  <c r="R38" i="14"/>
  <c r="Q38" i="14"/>
  <c r="U38" i="14" s="1"/>
  <c r="J38" i="14" s="1"/>
  <c r="P38" i="14"/>
  <c r="O38" i="14"/>
  <c r="N38" i="14"/>
  <c r="T37" i="14"/>
  <c r="S37" i="14"/>
  <c r="U37" i="14" s="1"/>
  <c r="J37" i="14" s="1"/>
  <c r="R37" i="14"/>
  <c r="Q37" i="14"/>
  <c r="P37" i="14"/>
  <c r="O37" i="14"/>
  <c r="N37" i="14"/>
  <c r="T36" i="14"/>
  <c r="S36" i="14"/>
  <c r="R36" i="14"/>
  <c r="Q36" i="14"/>
  <c r="P36" i="14"/>
  <c r="O36" i="14"/>
  <c r="U36" i="14" s="1"/>
  <c r="J36" i="14" s="1"/>
  <c r="N36" i="14"/>
  <c r="T35" i="14"/>
  <c r="S35" i="14"/>
  <c r="R35" i="14"/>
  <c r="Q35" i="14"/>
  <c r="P35" i="14"/>
  <c r="O35" i="14"/>
  <c r="N35" i="14"/>
  <c r="T34" i="14"/>
  <c r="S34" i="14"/>
  <c r="R34" i="14"/>
  <c r="Q34" i="14"/>
  <c r="U34" i="14" s="1"/>
  <c r="J34" i="14" s="1"/>
  <c r="P34" i="14"/>
  <c r="O34" i="14"/>
  <c r="N34" i="14"/>
  <c r="T33" i="14"/>
  <c r="S33" i="14"/>
  <c r="R33" i="14"/>
  <c r="Q33" i="14"/>
  <c r="P33" i="14"/>
  <c r="O33" i="14"/>
  <c r="N33" i="14"/>
  <c r="T32" i="14"/>
  <c r="S32" i="14"/>
  <c r="R32" i="14"/>
  <c r="Q32" i="14"/>
  <c r="P32" i="14"/>
  <c r="O32" i="14"/>
  <c r="U32" i="14" s="1"/>
  <c r="J32" i="14" s="1"/>
  <c r="N32" i="14"/>
  <c r="T31" i="14"/>
  <c r="S31" i="14"/>
  <c r="R31" i="14"/>
  <c r="Q31" i="14"/>
  <c r="P31" i="14"/>
  <c r="O31" i="14"/>
  <c r="N31" i="14"/>
  <c r="U31" i="14" s="1"/>
  <c r="J31" i="14" s="1"/>
  <c r="T30" i="14"/>
  <c r="S30" i="14"/>
  <c r="R30" i="14"/>
  <c r="Q30" i="14"/>
  <c r="U30" i="14" s="1"/>
  <c r="J30" i="14" s="1"/>
  <c r="P30" i="14"/>
  <c r="O30" i="14"/>
  <c r="N30" i="14"/>
  <c r="T29" i="14"/>
  <c r="S29" i="14"/>
  <c r="U29" i="14" s="1"/>
  <c r="R29" i="14"/>
  <c r="Q29" i="14"/>
  <c r="P29" i="14"/>
  <c r="O29" i="14"/>
  <c r="N29" i="14"/>
  <c r="J29" i="14"/>
  <c r="T28" i="14"/>
  <c r="S28" i="14"/>
  <c r="R28" i="14"/>
  <c r="Q28" i="14"/>
  <c r="P28" i="14"/>
  <c r="O28" i="14"/>
  <c r="U28" i="14" s="1"/>
  <c r="J28" i="14" s="1"/>
  <c r="N28" i="14"/>
  <c r="T27" i="14"/>
  <c r="S27" i="14"/>
  <c r="R27" i="14"/>
  <c r="Q27" i="14"/>
  <c r="P27" i="14"/>
  <c r="O27" i="14"/>
  <c r="N27" i="14"/>
  <c r="U27" i="14" s="1"/>
  <c r="J27" i="14" s="1"/>
  <c r="T26" i="14"/>
  <c r="S26" i="14"/>
  <c r="R26" i="14"/>
  <c r="Q26" i="14"/>
  <c r="U26" i="14" s="1"/>
  <c r="J26" i="14" s="1"/>
  <c r="P26" i="14"/>
  <c r="O26" i="14"/>
  <c r="N26" i="14"/>
  <c r="T25" i="14"/>
  <c r="S25" i="14"/>
  <c r="R25" i="14"/>
  <c r="Q25" i="14"/>
  <c r="P25" i="14"/>
  <c r="O25" i="14"/>
  <c r="N25" i="14"/>
  <c r="T24" i="14"/>
  <c r="S24" i="14"/>
  <c r="R24" i="14"/>
  <c r="Q24" i="14"/>
  <c r="P24" i="14"/>
  <c r="O24" i="14"/>
  <c r="U24" i="14" s="1"/>
  <c r="J24" i="14" s="1"/>
  <c r="N24" i="14"/>
  <c r="T23" i="14"/>
  <c r="S23" i="14"/>
  <c r="R23" i="14"/>
  <c r="Q23" i="14"/>
  <c r="P23" i="14"/>
  <c r="O23" i="14"/>
  <c r="N23" i="14"/>
  <c r="U23" i="14" s="1"/>
  <c r="J23" i="14" s="1"/>
  <c r="T22" i="14"/>
  <c r="S22" i="14"/>
  <c r="R22" i="14"/>
  <c r="Q22" i="14"/>
  <c r="U22" i="14" s="1"/>
  <c r="J22" i="14" s="1"/>
  <c r="P22" i="14"/>
  <c r="O22" i="14"/>
  <c r="N22" i="14"/>
  <c r="T21" i="14"/>
  <c r="S21" i="14"/>
  <c r="U21" i="14" s="1"/>
  <c r="J21" i="14" s="1"/>
  <c r="R21" i="14"/>
  <c r="Q21" i="14"/>
  <c r="P21" i="14"/>
  <c r="O21" i="14"/>
  <c r="N21" i="14"/>
  <c r="T20" i="14"/>
  <c r="S20" i="14"/>
  <c r="R20" i="14"/>
  <c r="Q20" i="14"/>
  <c r="P20" i="14"/>
  <c r="O20" i="14"/>
  <c r="U20" i="14" s="1"/>
  <c r="J20" i="14" s="1"/>
  <c r="N20" i="14"/>
  <c r="T19" i="14"/>
  <c r="S19" i="14"/>
  <c r="R19" i="14"/>
  <c r="Q19" i="14"/>
  <c r="P19" i="14"/>
  <c r="O19" i="14"/>
  <c r="N19" i="14"/>
  <c r="T18" i="14"/>
  <c r="S18" i="14"/>
  <c r="R18" i="14"/>
  <c r="Q18" i="14"/>
  <c r="U18" i="14" s="1"/>
  <c r="J18" i="14" s="1"/>
  <c r="P18" i="14"/>
  <c r="O18" i="14"/>
  <c r="N18" i="14"/>
  <c r="T17" i="14"/>
  <c r="S17" i="14"/>
  <c r="R17" i="14"/>
  <c r="Q17" i="14"/>
  <c r="P17" i="14"/>
  <c r="O17" i="14"/>
  <c r="N17" i="14"/>
  <c r="T16" i="14"/>
  <c r="S16" i="14"/>
  <c r="R16" i="14"/>
  <c r="Q16" i="14"/>
  <c r="P16" i="14"/>
  <c r="O16" i="14"/>
  <c r="U16" i="14" s="1"/>
  <c r="J16" i="14" s="1"/>
  <c r="N16" i="14"/>
  <c r="B16" i="14"/>
  <c r="V15" i="14"/>
  <c r="F10" i="14"/>
  <c r="F9" i="14"/>
  <c r="N10" i="14" s="1"/>
  <c r="T45" i="13"/>
  <c r="S45" i="13"/>
  <c r="R45" i="13"/>
  <c r="Q45" i="13"/>
  <c r="P45" i="13"/>
  <c r="O45" i="13"/>
  <c r="N45" i="13"/>
  <c r="T44" i="13"/>
  <c r="S44" i="13"/>
  <c r="R44" i="13"/>
  <c r="Q44" i="13"/>
  <c r="U44" i="13" s="1"/>
  <c r="J44" i="13" s="1"/>
  <c r="P44" i="13"/>
  <c r="O44" i="13"/>
  <c r="N44" i="13"/>
  <c r="T43" i="13"/>
  <c r="S43" i="13"/>
  <c r="R43" i="13"/>
  <c r="Q43" i="13"/>
  <c r="P43" i="13"/>
  <c r="O43" i="13"/>
  <c r="N43" i="13"/>
  <c r="T42" i="13"/>
  <c r="S42" i="13"/>
  <c r="R42" i="13"/>
  <c r="Q42" i="13"/>
  <c r="P42" i="13"/>
  <c r="O42" i="13"/>
  <c r="N42" i="13"/>
  <c r="T41" i="13"/>
  <c r="S41" i="13"/>
  <c r="R41" i="13"/>
  <c r="Q41" i="13"/>
  <c r="P41" i="13"/>
  <c r="O41" i="13"/>
  <c r="U41" i="13" s="1"/>
  <c r="J41" i="13" s="1"/>
  <c r="N41" i="13"/>
  <c r="T40" i="13"/>
  <c r="S40" i="13"/>
  <c r="R40" i="13"/>
  <c r="Q40" i="13"/>
  <c r="P40" i="13"/>
  <c r="O40" i="13"/>
  <c r="N40" i="13"/>
  <c r="T39" i="13"/>
  <c r="S39" i="13"/>
  <c r="U39" i="13" s="1"/>
  <c r="J39" i="13" s="1"/>
  <c r="R39" i="13"/>
  <c r="Q39" i="13"/>
  <c r="P39" i="13"/>
  <c r="O39" i="13"/>
  <c r="N39" i="13"/>
  <c r="T38" i="13"/>
  <c r="S38" i="13"/>
  <c r="R38" i="13"/>
  <c r="Q38" i="13"/>
  <c r="P38" i="13"/>
  <c r="O38" i="13"/>
  <c r="N38" i="13"/>
  <c r="T37" i="13"/>
  <c r="S37" i="13"/>
  <c r="R37" i="13"/>
  <c r="Q37" i="13"/>
  <c r="P37" i="13"/>
  <c r="O37" i="13"/>
  <c r="N37" i="13"/>
  <c r="T36" i="13"/>
  <c r="S36" i="13"/>
  <c r="R36" i="13"/>
  <c r="Q36" i="13"/>
  <c r="U36" i="13" s="1"/>
  <c r="J36" i="13" s="1"/>
  <c r="P36" i="13"/>
  <c r="O36" i="13"/>
  <c r="N36" i="13"/>
  <c r="T35" i="13"/>
  <c r="S35" i="13"/>
  <c r="R35" i="13"/>
  <c r="Q35" i="13"/>
  <c r="P35" i="13"/>
  <c r="O35" i="13"/>
  <c r="N35" i="13"/>
  <c r="T34" i="13"/>
  <c r="S34" i="13"/>
  <c r="R34" i="13"/>
  <c r="Q34" i="13"/>
  <c r="P34" i="13"/>
  <c r="O34" i="13"/>
  <c r="N34" i="13"/>
  <c r="T33" i="13"/>
  <c r="S33" i="13"/>
  <c r="R33" i="13"/>
  <c r="Q33" i="13"/>
  <c r="P33" i="13"/>
  <c r="O33" i="13"/>
  <c r="U33" i="13" s="1"/>
  <c r="J33" i="13" s="1"/>
  <c r="N33" i="13"/>
  <c r="T32" i="13"/>
  <c r="S32" i="13"/>
  <c r="R32" i="13"/>
  <c r="Q32" i="13"/>
  <c r="P32" i="13"/>
  <c r="O32" i="13"/>
  <c r="N32" i="13"/>
  <c r="T31" i="13"/>
  <c r="S31" i="13"/>
  <c r="U31" i="13" s="1"/>
  <c r="J31" i="13" s="1"/>
  <c r="R31" i="13"/>
  <c r="Q31" i="13"/>
  <c r="P31" i="13"/>
  <c r="O31" i="13"/>
  <c r="N31" i="13"/>
  <c r="T30" i="13"/>
  <c r="S30" i="13"/>
  <c r="R30" i="13"/>
  <c r="Q30" i="13"/>
  <c r="P30" i="13"/>
  <c r="O30" i="13"/>
  <c r="N30" i="13"/>
  <c r="T29" i="13"/>
  <c r="S29" i="13"/>
  <c r="R29" i="13"/>
  <c r="Q29" i="13"/>
  <c r="P29" i="13"/>
  <c r="O29" i="13"/>
  <c r="N29" i="13"/>
  <c r="T28" i="13"/>
  <c r="S28" i="13"/>
  <c r="R28" i="13"/>
  <c r="Q28" i="13"/>
  <c r="U28" i="13" s="1"/>
  <c r="J28" i="13" s="1"/>
  <c r="P28" i="13"/>
  <c r="O28" i="13"/>
  <c r="N28" i="13"/>
  <c r="T27" i="13"/>
  <c r="S27" i="13"/>
  <c r="R27" i="13"/>
  <c r="Q27" i="13"/>
  <c r="P27" i="13"/>
  <c r="O27" i="13"/>
  <c r="N27" i="13"/>
  <c r="T26" i="13"/>
  <c r="S26" i="13"/>
  <c r="R26" i="13"/>
  <c r="Q26" i="13"/>
  <c r="P26" i="13"/>
  <c r="O26" i="13"/>
  <c r="N26" i="13"/>
  <c r="T25" i="13"/>
  <c r="S25" i="13"/>
  <c r="R25" i="13"/>
  <c r="Q25" i="13"/>
  <c r="P25" i="13"/>
  <c r="O25" i="13"/>
  <c r="U25" i="13" s="1"/>
  <c r="J25" i="13" s="1"/>
  <c r="N25" i="13"/>
  <c r="T24" i="13"/>
  <c r="S24" i="13"/>
  <c r="R24" i="13"/>
  <c r="Q24" i="13"/>
  <c r="P24" i="13"/>
  <c r="O24" i="13"/>
  <c r="U24" i="13" s="1"/>
  <c r="J24" i="13" s="1"/>
  <c r="N24" i="13"/>
  <c r="T23" i="13"/>
  <c r="S23" i="13"/>
  <c r="R23" i="13"/>
  <c r="Q23" i="13"/>
  <c r="P23" i="13"/>
  <c r="O23" i="13"/>
  <c r="U23" i="13" s="1"/>
  <c r="J23" i="13" s="1"/>
  <c r="N23" i="13"/>
  <c r="U22" i="13"/>
  <c r="J22" i="13" s="1"/>
  <c r="T22" i="13"/>
  <c r="S22" i="13"/>
  <c r="R22" i="13"/>
  <c r="Q22" i="13"/>
  <c r="P22" i="13"/>
  <c r="O22" i="13"/>
  <c r="N22" i="13"/>
  <c r="T21" i="13"/>
  <c r="S21" i="13"/>
  <c r="R21" i="13"/>
  <c r="Q21" i="13"/>
  <c r="P21" i="13"/>
  <c r="O21" i="13"/>
  <c r="U21" i="13" s="1"/>
  <c r="J21" i="13" s="1"/>
  <c r="N21" i="13"/>
  <c r="T20" i="13"/>
  <c r="S20" i="13"/>
  <c r="R20" i="13"/>
  <c r="Q20" i="13"/>
  <c r="P20" i="13"/>
  <c r="O20" i="13"/>
  <c r="N20" i="13"/>
  <c r="T19" i="13"/>
  <c r="S19" i="13"/>
  <c r="R19" i="13"/>
  <c r="U19" i="13" s="1"/>
  <c r="J19" i="13" s="1"/>
  <c r="Q19" i="13"/>
  <c r="P19" i="13"/>
  <c r="O19" i="13"/>
  <c r="N19" i="13"/>
  <c r="T18" i="13"/>
  <c r="S18" i="13"/>
  <c r="R18" i="13"/>
  <c r="Q18" i="13"/>
  <c r="U18" i="13" s="1"/>
  <c r="J18" i="13" s="1"/>
  <c r="P18" i="13"/>
  <c r="O18" i="13"/>
  <c r="N18" i="13"/>
  <c r="T17" i="13"/>
  <c r="S17" i="13"/>
  <c r="R17" i="13"/>
  <c r="Q17" i="13"/>
  <c r="P17" i="13"/>
  <c r="O17" i="13"/>
  <c r="U17" i="13" s="1"/>
  <c r="J17" i="13" s="1"/>
  <c r="N17" i="13"/>
  <c r="T16" i="13"/>
  <c r="S16" i="13"/>
  <c r="R16" i="13"/>
  <c r="Q16" i="13"/>
  <c r="P16" i="13"/>
  <c r="O16" i="13"/>
  <c r="U16" i="13" s="1"/>
  <c r="N16" i="13"/>
  <c r="B16" i="13"/>
  <c r="B17" i="13" s="1"/>
  <c r="V15" i="13"/>
  <c r="F9" i="13"/>
  <c r="N10" i="13" s="1"/>
  <c r="F10" i="13" s="1"/>
  <c r="T46" i="12"/>
  <c r="S46" i="12"/>
  <c r="R46" i="12"/>
  <c r="Q46" i="12"/>
  <c r="P46" i="12"/>
  <c r="O46" i="12"/>
  <c r="N46" i="12"/>
  <c r="T45" i="12"/>
  <c r="S45" i="12"/>
  <c r="R45" i="12"/>
  <c r="Q45" i="12"/>
  <c r="U45" i="12" s="1"/>
  <c r="J45" i="12" s="1"/>
  <c r="P45" i="12"/>
  <c r="O45" i="12"/>
  <c r="N45" i="12"/>
  <c r="T44" i="12"/>
  <c r="S44" i="12"/>
  <c r="R44" i="12"/>
  <c r="Q44" i="12"/>
  <c r="P44" i="12"/>
  <c r="O44" i="12"/>
  <c r="N44" i="12"/>
  <c r="T43" i="12"/>
  <c r="S43" i="12"/>
  <c r="R43" i="12"/>
  <c r="Q43" i="12"/>
  <c r="P43" i="12"/>
  <c r="O43" i="12"/>
  <c r="U43" i="12" s="1"/>
  <c r="J43" i="12" s="1"/>
  <c r="N43" i="12"/>
  <c r="T42" i="12"/>
  <c r="S42" i="12"/>
  <c r="R42" i="12"/>
  <c r="Q42" i="12"/>
  <c r="P42" i="12"/>
  <c r="O42" i="12"/>
  <c r="N42" i="12"/>
  <c r="T41" i="12"/>
  <c r="S41" i="12"/>
  <c r="R41" i="12"/>
  <c r="Q41" i="12"/>
  <c r="P41" i="12"/>
  <c r="O41" i="12"/>
  <c r="N41" i="12"/>
  <c r="T40" i="12"/>
  <c r="S40" i="12"/>
  <c r="R40" i="12"/>
  <c r="Q40" i="12"/>
  <c r="P40" i="12"/>
  <c r="O40" i="12"/>
  <c r="N40" i="12"/>
  <c r="T39" i="12"/>
  <c r="S39" i="12"/>
  <c r="R39" i="12"/>
  <c r="Q39" i="12"/>
  <c r="P39" i="12"/>
  <c r="O39" i="12"/>
  <c r="N39" i="12"/>
  <c r="T38" i="12"/>
  <c r="S38" i="12"/>
  <c r="R38" i="12"/>
  <c r="Q38" i="12"/>
  <c r="P38" i="12"/>
  <c r="O38" i="12"/>
  <c r="N38" i="12"/>
  <c r="T37" i="12"/>
  <c r="S37" i="12"/>
  <c r="R37" i="12"/>
  <c r="Q37" i="12"/>
  <c r="P37" i="12"/>
  <c r="O37" i="12"/>
  <c r="N37" i="12"/>
  <c r="T36" i="12"/>
  <c r="S36" i="12"/>
  <c r="R36" i="12"/>
  <c r="Q36" i="12"/>
  <c r="P36" i="12"/>
  <c r="O36" i="12"/>
  <c r="N36" i="12"/>
  <c r="T35" i="12"/>
  <c r="S35" i="12"/>
  <c r="R35" i="12"/>
  <c r="Q35" i="12"/>
  <c r="P35" i="12"/>
  <c r="O35" i="12"/>
  <c r="N35" i="12"/>
  <c r="T34" i="12"/>
  <c r="S34" i="12"/>
  <c r="R34" i="12"/>
  <c r="Q34" i="12"/>
  <c r="P34" i="12"/>
  <c r="O34" i="12"/>
  <c r="N34" i="12"/>
  <c r="T33" i="12"/>
  <c r="S33" i="12"/>
  <c r="R33" i="12"/>
  <c r="Q33" i="12"/>
  <c r="P33" i="12"/>
  <c r="O33" i="12"/>
  <c r="N33" i="12"/>
  <c r="T32" i="12"/>
  <c r="S32" i="12"/>
  <c r="R32" i="12"/>
  <c r="Q32" i="12"/>
  <c r="P32" i="12"/>
  <c r="O32" i="12"/>
  <c r="N32" i="12"/>
  <c r="T31" i="12"/>
  <c r="S31" i="12"/>
  <c r="R31" i="12"/>
  <c r="Q31" i="12"/>
  <c r="P31" i="12"/>
  <c r="O31" i="12"/>
  <c r="N31" i="12"/>
  <c r="T30" i="12"/>
  <c r="S30" i="12"/>
  <c r="R30" i="12"/>
  <c r="Q30" i="12"/>
  <c r="P30" i="12"/>
  <c r="O30" i="12"/>
  <c r="N30" i="12"/>
  <c r="T29" i="12"/>
  <c r="S29" i="12"/>
  <c r="R29" i="12"/>
  <c r="Q29" i="12"/>
  <c r="P29" i="12"/>
  <c r="O29" i="12"/>
  <c r="N29" i="12"/>
  <c r="T28" i="12"/>
  <c r="S28" i="12"/>
  <c r="R28" i="12"/>
  <c r="Q28" i="12"/>
  <c r="P28" i="12"/>
  <c r="O28" i="12"/>
  <c r="N28" i="12"/>
  <c r="T27" i="12"/>
  <c r="S27" i="12"/>
  <c r="R27" i="12"/>
  <c r="Q27" i="12"/>
  <c r="P27" i="12"/>
  <c r="O27" i="12"/>
  <c r="N27" i="12"/>
  <c r="T26" i="12"/>
  <c r="S26" i="12"/>
  <c r="R26" i="12"/>
  <c r="Q26" i="12"/>
  <c r="P26" i="12"/>
  <c r="O26" i="12"/>
  <c r="N26" i="12"/>
  <c r="T25" i="12"/>
  <c r="S25" i="12"/>
  <c r="R25" i="12"/>
  <c r="Q25" i="12"/>
  <c r="U25" i="12" s="1"/>
  <c r="J25" i="12" s="1"/>
  <c r="P25" i="12"/>
  <c r="O25" i="12"/>
  <c r="N25" i="12"/>
  <c r="T24" i="12"/>
  <c r="S24" i="12"/>
  <c r="R24" i="12"/>
  <c r="Q24" i="12"/>
  <c r="P24" i="12"/>
  <c r="O24" i="12"/>
  <c r="N24" i="12"/>
  <c r="T23" i="12"/>
  <c r="S23" i="12"/>
  <c r="R23" i="12"/>
  <c r="Q23" i="12"/>
  <c r="P23" i="12"/>
  <c r="O23" i="12"/>
  <c r="U23" i="12" s="1"/>
  <c r="J23" i="12" s="1"/>
  <c r="N23" i="12"/>
  <c r="T22" i="12"/>
  <c r="S22" i="12"/>
  <c r="R22" i="12"/>
  <c r="Q22" i="12"/>
  <c r="P22" i="12"/>
  <c r="O22" i="12"/>
  <c r="N22" i="12"/>
  <c r="T21" i="12"/>
  <c r="S21" i="12"/>
  <c r="R21" i="12"/>
  <c r="Q21" i="12"/>
  <c r="U21" i="12" s="1"/>
  <c r="J21" i="12" s="1"/>
  <c r="P21" i="12"/>
  <c r="O21" i="12"/>
  <c r="N21" i="12"/>
  <c r="T20" i="12"/>
  <c r="S20" i="12"/>
  <c r="R20" i="12"/>
  <c r="Q20" i="12"/>
  <c r="P20" i="12"/>
  <c r="O20" i="12"/>
  <c r="N20" i="12"/>
  <c r="T19" i="12"/>
  <c r="S19" i="12"/>
  <c r="R19" i="12"/>
  <c r="Q19" i="12"/>
  <c r="P19" i="12"/>
  <c r="O19" i="12"/>
  <c r="N19" i="12"/>
  <c r="T18" i="12"/>
  <c r="S18" i="12"/>
  <c r="R18" i="12"/>
  <c r="Q18" i="12"/>
  <c r="P18" i="12"/>
  <c r="O18" i="12"/>
  <c r="N18" i="12"/>
  <c r="T17" i="12"/>
  <c r="S17" i="12"/>
  <c r="R17" i="12"/>
  <c r="Q17" i="12"/>
  <c r="P17" i="12"/>
  <c r="O17" i="12"/>
  <c r="N17" i="12"/>
  <c r="T16" i="12"/>
  <c r="S16" i="12"/>
  <c r="R16" i="12"/>
  <c r="Q16" i="12"/>
  <c r="P16" i="12"/>
  <c r="O16" i="12"/>
  <c r="N16" i="12"/>
  <c r="B16" i="12"/>
  <c r="V15" i="12"/>
  <c r="F9" i="12"/>
  <c r="N10" i="12" s="1"/>
  <c r="F10" i="12" s="1"/>
  <c r="T45" i="11"/>
  <c r="S45" i="11"/>
  <c r="U45" i="11" s="1"/>
  <c r="J45" i="11" s="1"/>
  <c r="R45" i="11"/>
  <c r="Q45" i="11"/>
  <c r="P45" i="11"/>
  <c r="O45" i="11"/>
  <c r="N45" i="11"/>
  <c r="T44" i="11"/>
  <c r="S44" i="11"/>
  <c r="R44" i="11"/>
  <c r="Q44" i="11"/>
  <c r="P44" i="11"/>
  <c r="O44" i="11"/>
  <c r="N44" i="11"/>
  <c r="T43" i="11"/>
  <c r="S43" i="11"/>
  <c r="R43" i="11"/>
  <c r="Q43" i="11"/>
  <c r="P43" i="11"/>
  <c r="O43" i="11"/>
  <c r="N43" i="11"/>
  <c r="T42" i="11"/>
  <c r="S42" i="11"/>
  <c r="R42" i="11"/>
  <c r="Q42" i="11"/>
  <c r="P42" i="11"/>
  <c r="O42" i="11"/>
  <c r="N42" i="11"/>
  <c r="U42" i="11" s="1"/>
  <c r="J42" i="11" s="1"/>
  <c r="T41" i="11"/>
  <c r="S41" i="11"/>
  <c r="R41" i="11"/>
  <c r="Q41" i="11"/>
  <c r="P41" i="11"/>
  <c r="O41" i="11"/>
  <c r="U41" i="11" s="1"/>
  <c r="J41" i="11" s="1"/>
  <c r="N41" i="11"/>
  <c r="T40" i="11"/>
  <c r="S40" i="11"/>
  <c r="R40" i="11"/>
  <c r="Q40" i="11"/>
  <c r="P40" i="11"/>
  <c r="O40" i="11"/>
  <c r="N40" i="11"/>
  <c r="T39" i="11"/>
  <c r="S39" i="11"/>
  <c r="R39" i="11"/>
  <c r="Q39" i="11"/>
  <c r="P39" i="11"/>
  <c r="O39" i="11"/>
  <c r="U39" i="11" s="1"/>
  <c r="J39" i="11" s="1"/>
  <c r="N39" i="11"/>
  <c r="T38" i="11"/>
  <c r="S38" i="11"/>
  <c r="R38" i="11"/>
  <c r="Q38" i="11"/>
  <c r="P38" i="11"/>
  <c r="O38" i="11"/>
  <c r="U38" i="11" s="1"/>
  <c r="J38" i="11" s="1"/>
  <c r="N38" i="11"/>
  <c r="T37" i="11"/>
  <c r="S37" i="11"/>
  <c r="U37" i="11" s="1"/>
  <c r="J37" i="11" s="1"/>
  <c r="R37" i="11"/>
  <c r="Q37" i="11"/>
  <c r="P37" i="11"/>
  <c r="O37" i="11"/>
  <c r="N37" i="11"/>
  <c r="T36" i="11"/>
  <c r="S36" i="11"/>
  <c r="R36" i="11"/>
  <c r="Q36" i="11"/>
  <c r="P36" i="11"/>
  <c r="O36" i="11"/>
  <c r="N36" i="11"/>
  <c r="T35" i="11"/>
  <c r="S35" i="11"/>
  <c r="R35" i="11"/>
  <c r="Q35" i="11"/>
  <c r="P35" i="11"/>
  <c r="O35" i="11"/>
  <c r="N35" i="11"/>
  <c r="T34" i="11"/>
  <c r="S34" i="11"/>
  <c r="R34" i="11"/>
  <c r="Q34" i="11"/>
  <c r="P34" i="11"/>
  <c r="O34" i="11"/>
  <c r="N34" i="11"/>
  <c r="U34" i="11" s="1"/>
  <c r="J34" i="11" s="1"/>
  <c r="T33" i="11"/>
  <c r="S33" i="11"/>
  <c r="R33" i="11"/>
  <c r="Q33" i="11"/>
  <c r="P33" i="11"/>
  <c r="O33" i="11"/>
  <c r="U33" i="11" s="1"/>
  <c r="J33" i="11" s="1"/>
  <c r="N33" i="11"/>
  <c r="T32" i="11"/>
  <c r="S32" i="11"/>
  <c r="R32" i="11"/>
  <c r="Q32" i="11"/>
  <c r="P32" i="11"/>
  <c r="O32" i="11"/>
  <c r="N32" i="11"/>
  <c r="T31" i="11"/>
  <c r="S31" i="11"/>
  <c r="R31" i="11"/>
  <c r="Q31" i="11"/>
  <c r="P31" i="11"/>
  <c r="O31" i="11"/>
  <c r="U31" i="11" s="1"/>
  <c r="J31" i="11" s="1"/>
  <c r="N31" i="11"/>
  <c r="T30" i="11"/>
  <c r="S30" i="11"/>
  <c r="R30" i="11"/>
  <c r="Q30" i="11"/>
  <c r="P30" i="11"/>
  <c r="O30" i="11"/>
  <c r="U30" i="11" s="1"/>
  <c r="J30" i="11" s="1"/>
  <c r="N30" i="11"/>
  <c r="T29" i="11"/>
  <c r="S29" i="11"/>
  <c r="U29" i="11" s="1"/>
  <c r="J29" i="11" s="1"/>
  <c r="R29" i="11"/>
  <c r="Q29" i="11"/>
  <c r="P29" i="11"/>
  <c r="O29" i="11"/>
  <c r="N29" i="11"/>
  <c r="T28" i="11"/>
  <c r="S28" i="11"/>
  <c r="R28" i="11"/>
  <c r="Q28" i="11"/>
  <c r="P28" i="11"/>
  <c r="O28" i="11"/>
  <c r="N28" i="11"/>
  <c r="T27" i="11"/>
  <c r="S27" i="11"/>
  <c r="R27" i="11"/>
  <c r="Q27" i="11"/>
  <c r="P27" i="11"/>
  <c r="O27" i="11"/>
  <c r="N27" i="11"/>
  <c r="T26" i="11"/>
  <c r="S26" i="11"/>
  <c r="R26" i="11"/>
  <c r="Q26" i="11"/>
  <c r="P26" i="11"/>
  <c r="O26" i="11"/>
  <c r="N26" i="11"/>
  <c r="U26" i="11" s="1"/>
  <c r="J26" i="11" s="1"/>
  <c r="T25" i="11"/>
  <c r="S25" i="11"/>
  <c r="R25" i="11"/>
  <c r="Q25" i="11"/>
  <c r="P25" i="11"/>
  <c r="O25" i="11"/>
  <c r="U25" i="11" s="1"/>
  <c r="J25" i="11" s="1"/>
  <c r="N25" i="11"/>
  <c r="T24" i="11"/>
  <c r="S24" i="11"/>
  <c r="R24" i="11"/>
  <c r="Q24" i="11"/>
  <c r="P24" i="11"/>
  <c r="O24" i="11"/>
  <c r="N24" i="11"/>
  <c r="T23" i="11"/>
  <c r="S23" i="11"/>
  <c r="R23" i="11"/>
  <c r="Q23" i="11"/>
  <c r="P23" i="11"/>
  <c r="O23" i="11"/>
  <c r="U23" i="11" s="1"/>
  <c r="J23" i="11" s="1"/>
  <c r="N23" i="11"/>
  <c r="T22" i="11"/>
  <c r="S22" i="11"/>
  <c r="R22" i="11"/>
  <c r="Q22" i="11"/>
  <c r="P22" i="11"/>
  <c r="O22" i="11"/>
  <c r="U22" i="11" s="1"/>
  <c r="J22" i="11" s="1"/>
  <c r="N22" i="11"/>
  <c r="T21" i="11"/>
  <c r="S21" i="11"/>
  <c r="U21" i="11" s="1"/>
  <c r="J21" i="11" s="1"/>
  <c r="R21" i="11"/>
  <c r="Q21" i="11"/>
  <c r="P21" i="11"/>
  <c r="O21" i="11"/>
  <c r="N21" i="11"/>
  <c r="T20" i="11"/>
  <c r="S20" i="11"/>
  <c r="R20" i="11"/>
  <c r="Q20" i="11"/>
  <c r="P20" i="11"/>
  <c r="O20" i="11"/>
  <c r="N20" i="11"/>
  <c r="T19" i="11"/>
  <c r="S19" i="11"/>
  <c r="R19" i="11"/>
  <c r="Q19" i="11"/>
  <c r="P19" i="11"/>
  <c r="O19" i="11"/>
  <c r="N19" i="11"/>
  <c r="T18" i="11"/>
  <c r="S18" i="11"/>
  <c r="R18" i="11"/>
  <c r="Q18" i="11"/>
  <c r="P18" i="11"/>
  <c r="O18" i="11"/>
  <c r="N18" i="11"/>
  <c r="U18" i="11" s="1"/>
  <c r="J18" i="11" s="1"/>
  <c r="T17" i="11"/>
  <c r="S17" i="11"/>
  <c r="R17" i="11"/>
  <c r="Q17" i="11"/>
  <c r="P17" i="11"/>
  <c r="O17" i="11"/>
  <c r="U17" i="11" s="1"/>
  <c r="J17" i="11" s="1"/>
  <c r="N17" i="11"/>
  <c r="T16" i="11"/>
  <c r="S16" i="11"/>
  <c r="R16" i="11"/>
  <c r="Q16" i="11"/>
  <c r="P16" i="11"/>
  <c r="O16" i="11"/>
  <c r="N16" i="11"/>
  <c r="B16" i="11"/>
  <c r="V15" i="11"/>
  <c r="N10" i="11"/>
  <c r="F10" i="11" s="1"/>
  <c r="F9" i="11"/>
  <c r="T46" i="10"/>
  <c r="S46" i="10"/>
  <c r="R46" i="10"/>
  <c r="Q46" i="10"/>
  <c r="P46" i="10"/>
  <c r="O46" i="10"/>
  <c r="U46" i="10" s="1"/>
  <c r="J46" i="10" s="1"/>
  <c r="N46" i="10"/>
  <c r="T45" i="10"/>
  <c r="S45" i="10"/>
  <c r="R45" i="10"/>
  <c r="Q45" i="10"/>
  <c r="P45" i="10"/>
  <c r="O45" i="10"/>
  <c r="N45" i="10"/>
  <c r="T44" i="10"/>
  <c r="S44" i="10"/>
  <c r="R44" i="10"/>
  <c r="Q44" i="10"/>
  <c r="P44" i="10"/>
  <c r="O44" i="10"/>
  <c r="N44" i="10"/>
  <c r="T43" i="10"/>
  <c r="S43" i="10"/>
  <c r="R43" i="10"/>
  <c r="Q43" i="10"/>
  <c r="P43" i="10"/>
  <c r="O43" i="10"/>
  <c r="U43" i="10" s="1"/>
  <c r="J43" i="10" s="1"/>
  <c r="N43" i="10"/>
  <c r="T42" i="10"/>
  <c r="S42" i="10"/>
  <c r="R42" i="10"/>
  <c r="Q42" i="10"/>
  <c r="P42" i="10"/>
  <c r="O42" i="10"/>
  <c r="U42" i="10" s="1"/>
  <c r="J42" i="10" s="1"/>
  <c r="N42" i="10"/>
  <c r="T41" i="10"/>
  <c r="S41" i="10"/>
  <c r="R41" i="10"/>
  <c r="Q41" i="10"/>
  <c r="P41" i="10"/>
  <c r="O41" i="10"/>
  <c r="N41" i="10"/>
  <c r="U40" i="10"/>
  <c r="J40" i="10" s="1"/>
  <c r="T40" i="10"/>
  <c r="S40" i="10"/>
  <c r="R40" i="10"/>
  <c r="Q40" i="10"/>
  <c r="P40" i="10"/>
  <c r="O40" i="10"/>
  <c r="N40" i="10"/>
  <c r="T39" i="10"/>
  <c r="S39" i="10"/>
  <c r="R39" i="10"/>
  <c r="Q39" i="10"/>
  <c r="P39" i="10"/>
  <c r="O39" i="10"/>
  <c r="N39" i="10"/>
  <c r="T38" i="10"/>
  <c r="S38" i="10"/>
  <c r="R38" i="10"/>
  <c r="Q38" i="10"/>
  <c r="P38" i="10"/>
  <c r="O38" i="10"/>
  <c r="U38" i="10" s="1"/>
  <c r="J38" i="10" s="1"/>
  <c r="N38" i="10"/>
  <c r="T37" i="10"/>
  <c r="S37" i="10"/>
  <c r="R37" i="10"/>
  <c r="Q37" i="10"/>
  <c r="P37" i="10"/>
  <c r="O37" i="10"/>
  <c r="N37" i="10"/>
  <c r="T36" i="10"/>
  <c r="S36" i="10"/>
  <c r="R36" i="10"/>
  <c r="Q36" i="10"/>
  <c r="P36" i="10"/>
  <c r="O36" i="10"/>
  <c r="N36" i="10"/>
  <c r="T35" i="10"/>
  <c r="S35" i="10"/>
  <c r="R35" i="10"/>
  <c r="Q35" i="10"/>
  <c r="P35" i="10"/>
  <c r="O35" i="10"/>
  <c r="U35" i="10" s="1"/>
  <c r="J35" i="10" s="1"/>
  <c r="N35" i="10"/>
  <c r="T34" i="10"/>
  <c r="S34" i="10"/>
  <c r="R34" i="10"/>
  <c r="Q34" i="10"/>
  <c r="P34" i="10"/>
  <c r="O34" i="10"/>
  <c r="U34" i="10" s="1"/>
  <c r="J34" i="10" s="1"/>
  <c r="N34" i="10"/>
  <c r="T33" i="10"/>
  <c r="S33" i="10"/>
  <c r="R33" i="10"/>
  <c r="Q33" i="10"/>
  <c r="P33" i="10"/>
  <c r="O33" i="10"/>
  <c r="N33" i="10"/>
  <c r="U32" i="10"/>
  <c r="J32" i="10" s="1"/>
  <c r="T32" i="10"/>
  <c r="S32" i="10"/>
  <c r="R32" i="10"/>
  <c r="Q32" i="10"/>
  <c r="P32" i="10"/>
  <c r="O32" i="10"/>
  <c r="N32" i="10"/>
  <c r="T31" i="10"/>
  <c r="S31" i="10"/>
  <c r="R31" i="10"/>
  <c r="Q31" i="10"/>
  <c r="P31" i="10"/>
  <c r="O31" i="10"/>
  <c r="N31" i="10"/>
  <c r="T30" i="10"/>
  <c r="S30" i="10"/>
  <c r="R30" i="10"/>
  <c r="Q30" i="10"/>
  <c r="P30" i="10"/>
  <c r="O30" i="10"/>
  <c r="U30" i="10" s="1"/>
  <c r="J30" i="10" s="1"/>
  <c r="N30" i="10"/>
  <c r="T29" i="10"/>
  <c r="S29" i="10"/>
  <c r="R29" i="10"/>
  <c r="Q29" i="10"/>
  <c r="P29" i="10"/>
  <c r="O29" i="10"/>
  <c r="N29" i="10"/>
  <c r="U29" i="10" s="1"/>
  <c r="J29" i="10" s="1"/>
  <c r="T28" i="10"/>
  <c r="S28" i="10"/>
  <c r="R28" i="10"/>
  <c r="Q28" i="10"/>
  <c r="P28" i="10"/>
  <c r="O28" i="10"/>
  <c r="U28" i="10" s="1"/>
  <c r="J28" i="10" s="1"/>
  <c r="N28" i="10"/>
  <c r="T27" i="10"/>
  <c r="S27" i="10"/>
  <c r="R27" i="10"/>
  <c r="Q27" i="10"/>
  <c r="P27" i="10"/>
  <c r="O27" i="10"/>
  <c r="U27" i="10" s="1"/>
  <c r="J27" i="10" s="1"/>
  <c r="N27" i="10"/>
  <c r="U26" i="10"/>
  <c r="J26" i="10" s="1"/>
  <c r="T26" i="10"/>
  <c r="S26" i="10"/>
  <c r="R26" i="10"/>
  <c r="Q26" i="10"/>
  <c r="P26" i="10"/>
  <c r="O26" i="10"/>
  <c r="N26" i="10"/>
  <c r="T25" i="10"/>
  <c r="S25" i="10"/>
  <c r="R25" i="10"/>
  <c r="Q25" i="10"/>
  <c r="P25" i="10"/>
  <c r="O25" i="10"/>
  <c r="N25" i="10"/>
  <c r="U24" i="10"/>
  <c r="J24" i="10" s="1"/>
  <c r="T24" i="10"/>
  <c r="S24" i="10"/>
  <c r="R24" i="10"/>
  <c r="Q24" i="10"/>
  <c r="P24" i="10"/>
  <c r="O24" i="10"/>
  <c r="N24" i="10"/>
  <c r="T23" i="10"/>
  <c r="S23" i="10"/>
  <c r="R23" i="10"/>
  <c r="U23" i="10" s="1"/>
  <c r="J23" i="10" s="1"/>
  <c r="Q23" i="10"/>
  <c r="P23" i="10"/>
  <c r="O23" i="10"/>
  <c r="N23" i="10"/>
  <c r="T22" i="10"/>
  <c r="S22" i="10"/>
  <c r="R22" i="10"/>
  <c r="Q22" i="10"/>
  <c r="P22" i="10"/>
  <c r="O22" i="10"/>
  <c r="U22" i="10" s="1"/>
  <c r="J22" i="10" s="1"/>
  <c r="N22" i="10"/>
  <c r="T21" i="10"/>
  <c r="U21" i="10" s="1"/>
  <c r="J21" i="10" s="1"/>
  <c r="S21" i="10"/>
  <c r="R21" i="10"/>
  <c r="Q21" i="10"/>
  <c r="P21" i="10"/>
  <c r="O21" i="10"/>
  <c r="N21" i="10"/>
  <c r="T20" i="10"/>
  <c r="S20" i="10"/>
  <c r="R20" i="10"/>
  <c r="Q20" i="10"/>
  <c r="U20" i="10" s="1"/>
  <c r="J20" i="10" s="1"/>
  <c r="P20" i="10"/>
  <c r="O20" i="10"/>
  <c r="N20" i="10"/>
  <c r="T19" i="10"/>
  <c r="S19" i="10"/>
  <c r="R19" i="10"/>
  <c r="Q19" i="10"/>
  <c r="P19" i="10"/>
  <c r="O19" i="10"/>
  <c r="N19" i="10"/>
  <c r="U18" i="10"/>
  <c r="J18" i="10" s="1"/>
  <c r="T18" i="10"/>
  <c r="S18" i="10"/>
  <c r="R18" i="10"/>
  <c r="Q18" i="10"/>
  <c r="P18" i="10"/>
  <c r="O18" i="10"/>
  <c r="N18" i="10"/>
  <c r="T17" i="10"/>
  <c r="S17" i="10"/>
  <c r="R17" i="10"/>
  <c r="Q17" i="10"/>
  <c r="P17" i="10"/>
  <c r="O17" i="10"/>
  <c r="N17" i="10"/>
  <c r="T16" i="10"/>
  <c r="S16" i="10"/>
  <c r="R16" i="10"/>
  <c r="Q16" i="10"/>
  <c r="P16" i="10"/>
  <c r="O16" i="10"/>
  <c r="N16" i="10"/>
  <c r="B16" i="10"/>
  <c r="B17" i="10" s="1"/>
  <c r="V15" i="10"/>
  <c r="N10" i="10"/>
  <c r="F10" i="10"/>
  <c r="F9" i="10"/>
  <c r="T46" i="9"/>
  <c r="S46" i="9"/>
  <c r="R46" i="9"/>
  <c r="Q46" i="9"/>
  <c r="P46" i="9"/>
  <c r="O46" i="9"/>
  <c r="N46" i="9"/>
  <c r="U45" i="9"/>
  <c r="J45" i="9" s="1"/>
  <c r="T45" i="9"/>
  <c r="S45" i="9"/>
  <c r="R45" i="9"/>
  <c r="Q45" i="9"/>
  <c r="P45" i="9"/>
  <c r="O45" i="9"/>
  <c r="N45" i="9"/>
  <c r="T44" i="9"/>
  <c r="S44" i="9"/>
  <c r="R44" i="9"/>
  <c r="Q44" i="9"/>
  <c r="P44" i="9"/>
  <c r="O44" i="9"/>
  <c r="U44" i="9" s="1"/>
  <c r="J44" i="9" s="1"/>
  <c r="N44" i="9"/>
  <c r="T43" i="9"/>
  <c r="S43" i="9"/>
  <c r="R43" i="9"/>
  <c r="Q43" i="9"/>
  <c r="P43" i="9"/>
  <c r="O43" i="9"/>
  <c r="N43" i="9"/>
  <c r="U43" i="9" s="1"/>
  <c r="J43" i="9" s="1"/>
  <c r="T42" i="9"/>
  <c r="S42" i="9"/>
  <c r="R42" i="9"/>
  <c r="U42" i="9" s="1"/>
  <c r="J42" i="9" s="1"/>
  <c r="Q42" i="9"/>
  <c r="P42" i="9"/>
  <c r="O42" i="9"/>
  <c r="N42" i="9"/>
  <c r="T41" i="9"/>
  <c r="S41" i="9"/>
  <c r="R41" i="9"/>
  <c r="Q41" i="9"/>
  <c r="P41" i="9"/>
  <c r="O41" i="9"/>
  <c r="N41" i="9"/>
  <c r="T40" i="9"/>
  <c r="S40" i="9"/>
  <c r="R40" i="9"/>
  <c r="Q40" i="9"/>
  <c r="P40" i="9"/>
  <c r="O40" i="9"/>
  <c r="U40" i="9" s="1"/>
  <c r="J40" i="9" s="1"/>
  <c r="N40" i="9"/>
  <c r="T39" i="9"/>
  <c r="S39" i="9"/>
  <c r="R39" i="9"/>
  <c r="Q39" i="9"/>
  <c r="P39" i="9"/>
  <c r="O39" i="9"/>
  <c r="U39" i="9" s="1"/>
  <c r="J39" i="9" s="1"/>
  <c r="N39" i="9"/>
  <c r="T38" i="9"/>
  <c r="S38" i="9"/>
  <c r="R38" i="9"/>
  <c r="Q38" i="9"/>
  <c r="P38" i="9"/>
  <c r="O38" i="9"/>
  <c r="N38" i="9"/>
  <c r="U37" i="9"/>
  <c r="J37" i="9" s="1"/>
  <c r="T37" i="9"/>
  <c r="S37" i="9"/>
  <c r="R37" i="9"/>
  <c r="Q37" i="9"/>
  <c r="P37" i="9"/>
  <c r="O37" i="9"/>
  <c r="N37" i="9"/>
  <c r="T36" i="9"/>
  <c r="S36" i="9"/>
  <c r="R36" i="9"/>
  <c r="Q36" i="9"/>
  <c r="P36" i="9"/>
  <c r="O36" i="9"/>
  <c r="U36" i="9" s="1"/>
  <c r="J36" i="9" s="1"/>
  <c r="N36" i="9"/>
  <c r="T35" i="9"/>
  <c r="S35" i="9"/>
  <c r="R35" i="9"/>
  <c r="Q35" i="9"/>
  <c r="P35" i="9"/>
  <c r="O35" i="9"/>
  <c r="N35" i="9"/>
  <c r="U35" i="9" s="1"/>
  <c r="J35" i="9" s="1"/>
  <c r="T34" i="9"/>
  <c r="S34" i="9"/>
  <c r="R34" i="9"/>
  <c r="U34" i="9" s="1"/>
  <c r="J34" i="9" s="1"/>
  <c r="Q34" i="9"/>
  <c r="P34" i="9"/>
  <c r="O34" i="9"/>
  <c r="N34" i="9"/>
  <c r="T33" i="9"/>
  <c r="S33" i="9"/>
  <c r="R33" i="9"/>
  <c r="Q33" i="9"/>
  <c r="P33" i="9"/>
  <c r="O33" i="9"/>
  <c r="N33" i="9"/>
  <c r="T32" i="9"/>
  <c r="S32" i="9"/>
  <c r="R32" i="9"/>
  <c r="Q32" i="9"/>
  <c r="P32" i="9"/>
  <c r="O32" i="9"/>
  <c r="U32" i="9" s="1"/>
  <c r="J32" i="9" s="1"/>
  <c r="N32" i="9"/>
  <c r="T31" i="9"/>
  <c r="S31" i="9"/>
  <c r="R31" i="9"/>
  <c r="Q31" i="9"/>
  <c r="P31" i="9"/>
  <c r="O31" i="9"/>
  <c r="U31" i="9" s="1"/>
  <c r="J31" i="9" s="1"/>
  <c r="N31" i="9"/>
  <c r="T30" i="9"/>
  <c r="S30" i="9"/>
  <c r="R30" i="9"/>
  <c r="Q30" i="9"/>
  <c r="P30" i="9"/>
  <c r="O30" i="9"/>
  <c r="N30" i="9"/>
  <c r="U29" i="9"/>
  <c r="J29" i="9" s="1"/>
  <c r="T29" i="9"/>
  <c r="S29" i="9"/>
  <c r="R29" i="9"/>
  <c r="Q29" i="9"/>
  <c r="P29" i="9"/>
  <c r="O29" i="9"/>
  <c r="N29" i="9"/>
  <c r="T28" i="9"/>
  <c r="S28" i="9"/>
  <c r="R28" i="9"/>
  <c r="Q28" i="9"/>
  <c r="P28" i="9"/>
  <c r="O28" i="9"/>
  <c r="U28" i="9" s="1"/>
  <c r="J28" i="9" s="1"/>
  <c r="N28" i="9"/>
  <c r="T27" i="9"/>
  <c r="S27" i="9"/>
  <c r="R27" i="9"/>
  <c r="Q27" i="9"/>
  <c r="P27" i="9"/>
  <c r="O27" i="9"/>
  <c r="N27" i="9"/>
  <c r="T26" i="9"/>
  <c r="S26" i="9"/>
  <c r="R26" i="9"/>
  <c r="U26" i="9" s="1"/>
  <c r="J26" i="9" s="1"/>
  <c r="Q26" i="9"/>
  <c r="P26" i="9"/>
  <c r="O26" i="9"/>
  <c r="N26" i="9"/>
  <c r="T25" i="9"/>
  <c r="S25" i="9"/>
  <c r="R25" i="9"/>
  <c r="Q25" i="9"/>
  <c r="P25" i="9"/>
  <c r="O25" i="9"/>
  <c r="N25" i="9"/>
  <c r="T24" i="9"/>
  <c r="S24" i="9"/>
  <c r="R24" i="9"/>
  <c r="Q24" i="9"/>
  <c r="P24" i="9"/>
  <c r="O24" i="9"/>
  <c r="N24" i="9"/>
  <c r="T23" i="9"/>
  <c r="S23" i="9"/>
  <c r="R23" i="9"/>
  <c r="Q23" i="9"/>
  <c r="P23" i="9"/>
  <c r="O23" i="9"/>
  <c r="U23" i="9" s="1"/>
  <c r="J23" i="9" s="1"/>
  <c r="N23" i="9"/>
  <c r="T22" i="9"/>
  <c r="S22" i="9"/>
  <c r="R22" i="9"/>
  <c r="Q22" i="9"/>
  <c r="P22" i="9"/>
  <c r="O22" i="9"/>
  <c r="U22" i="9" s="1"/>
  <c r="J22" i="9" s="1"/>
  <c r="N22" i="9"/>
  <c r="U21" i="9"/>
  <c r="J21" i="9" s="1"/>
  <c r="T21" i="9"/>
  <c r="S21" i="9"/>
  <c r="R21" i="9"/>
  <c r="Q21" i="9"/>
  <c r="P21" i="9"/>
  <c r="O21" i="9"/>
  <c r="N21" i="9"/>
  <c r="T20" i="9"/>
  <c r="S20" i="9"/>
  <c r="R20" i="9"/>
  <c r="Q20" i="9"/>
  <c r="P20" i="9"/>
  <c r="O20" i="9"/>
  <c r="U20" i="9" s="1"/>
  <c r="J20" i="9" s="1"/>
  <c r="N20" i="9"/>
  <c r="T19" i="9"/>
  <c r="S19" i="9"/>
  <c r="R19" i="9"/>
  <c r="Q19" i="9"/>
  <c r="P19" i="9"/>
  <c r="O19" i="9"/>
  <c r="N19" i="9"/>
  <c r="T18" i="9"/>
  <c r="S18" i="9"/>
  <c r="R18" i="9"/>
  <c r="U18" i="9" s="1"/>
  <c r="J18" i="9" s="1"/>
  <c r="Q18" i="9"/>
  <c r="P18" i="9"/>
  <c r="O18" i="9"/>
  <c r="N18" i="9"/>
  <c r="T17" i="9"/>
  <c r="S17" i="9"/>
  <c r="R17" i="9"/>
  <c r="Q17" i="9"/>
  <c r="P17" i="9"/>
  <c r="O17" i="9"/>
  <c r="N17" i="9"/>
  <c r="T16" i="9"/>
  <c r="S16" i="9"/>
  <c r="R16" i="9"/>
  <c r="Q16" i="9"/>
  <c r="P16" i="9"/>
  <c r="O16" i="9"/>
  <c r="N16" i="9"/>
  <c r="B16" i="9"/>
  <c r="B17" i="9" s="1"/>
  <c r="A16" i="9"/>
  <c r="V15" i="9"/>
  <c r="F9" i="9"/>
  <c r="N10" i="9" s="1"/>
  <c r="F10" i="9" s="1"/>
  <c r="T45" i="8"/>
  <c r="S45" i="8"/>
  <c r="R45" i="8"/>
  <c r="Q45" i="8"/>
  <c r="P45" i="8"/>
  <c r="O45" i="8"/>
  <c r="N45" i="8"/>
  <c r="U44" i="8"/>
  <c r="T44" i="8"/>
  <c r="S44" i="8"/>
  <c r="R44" i="8"/>
  <c r="Q44" i="8"/>
  <c r="P44" i="8"/>
  <c r="O44" i="8"/>
  <c r="N44" i="8"/>
  <c r="J44" i="8"/>
  <c r="T43" i="8"/>
  <c r="S43" i="8"/>
  <c r="R43" i="8"/>
  <c r="Q43" i="8"/>
  <c r="P43" i="8"/>
  <c r="O43" i="8"/>
  <c r="U43" i="8" s="1"/>
  <c r="J43" i="8" s="1"/>
  <c r="N43" i="8"/>
  <c r="T42" i="8"/>
  <c r="S42" i="8"/>
  <c r="R42" i="8"/>
  <c r="Q42" i="8"/>
  <c r="P42" i="8"/>
  <c r="O42" i="8"/>
  <c r="N42" i="8"/>
  <c r="T41" i="8"/>
  <c r="S41" i="8"/>
  <c r="R41" i="8"/>
  <c r="Q41" i="8"/>
  <c r="P41" i="8"/>
  <c r="O41" i="8"/>
  <c r="N41" i="8"/>
  <c r="T40" i="8"/>
  <c r="S40" i="8"/>
  <c r="R40" i="8"/>
  <c r="Q40" i="8"/>
  <c r="P40" i="8"/>
  <c r="O40" i="8"/>
  <c r="U40" i="8" s="1"/>
  <c r="J40" i="8" s="1"/>
  <c r="N40" i="8"/>
  <c r="T39" i="8"/>
  <c r="S39" i="8"/>
  <c r="R39" i="8"/>
  <c r="Q39" i="8"/>
  <c r="P39" i="8"/>
  <c r="O39" i="8"/>
  <c r="N39" i="8"/>
  <c r="U39" i="8" s="1"/>
  <c r="J39" i="8" s="1"/>
  <c r="T38" i="8"/>
  <c r="S38" i="8"/>
  <c r="R38" i="8"/>
  <c r="Q38" i="8"/>
  <c r="P38" i="8"/>
  <c r="O38" i="8"/>
  <c r="U38" i="8" s="1"/>
  <c r="J38" i="8" s="1"/>
  <c r="N38" i="8"/>
  <c r="T37" i="8"/>
  <c r="S37" i="8"/>
  <c r="R37" i="8"/>
  <c r="Q37" i="8"/>
  <c r="P37" i="8"/>
  <c r="O37" i="8"/>
  <c r="N37" i="8"/>
  <c r="U36" i="8"/>
  <c r="T36" i="8"/>
  <c r="S36" i="8"/>
  <c r="R36" i="8"/>
  <c r="Q36" i="8"/>
  <c r="P36" i="8"/>
  <c r="O36" i="8"/>
  <c r="N36" i="8"/>
  <c r="J36" i="8"/>
  <c r="T35" i="8"/>
  <c r="S35" i="8"/>
  <c r="R35" i="8"/>
  <c r="Q35" i="8"/>
  <c r="P35" i="8"/>
  <c r="O35" i="8"/>
  <c r="U35" i="8" s="1"/>
  <c r="J35" i="8" s="1"/>
  <c r="N35" i="8"/>
  <c r="T34" i="8"/>
  <c r="S34" i="8"/>
  <c r="R34" i="8"/>
  <c r="Q34" i="8"/>
  <c r="P34" i="8"/>
  <c r="O34" i="8"/>
  <c r="N34" i="8"/>
  <c r="T33" i="8"/>
  <c r="S33" i="8"/>
  <c r="R33" i="8"/>
  <c r="Q33" i="8"/>
  <c r="P33" i="8"/>
  <c r="O33" i="8"/>
  <c r="N33" i="8"/>
  <c r="T32" i="8"/>
  <c r="S32" i="8"/>
  <c r="R32" i="8"/>
  <c r="Q32" i="8"/>
  <c r="P32" i="8"/>
  <c r="O32" i="8"/>
  <c r="N32" i="8"/>
  <c r="T31" i="8"/>
  <c r="U31" i="8" s="1"/>
  <c r="J31" i="8" s="1"/>
  <c r="S31" i="8"/>
  <c r="R31" i="8"/>
  <c r="Q31" i="8"/>
  <c r="P31" i="8"/>
  <c r="O31" i="8"/>
  <c r="N31" i="8"/>
  <c r="T30" i="8"/>
  <c r="S30" i="8"/>
  <c r="R30" i="8"/>
  <c r="Q30" i="8"/>
  <c r="P30" i="8"/>
  <c r="O30" i="8"/>
  <c r="N30" i="8"/>
  <c r="T29" i="8"/>
  <c r="S29" i="8"/>
  <c r="R29" i="8"/>
  <c r="Q29" i="8"/>
  <c r="P29" i="8"/>
  <c r="O29" i="8"/>
  <c r="N29" i="8"/>
  <c r="T28" i="8"/>
  <c r="S28" i="8"/>
  <c r="R28" i="8"/>
  <c r="Q28" i="8"/>
  <c r="P28" i="8"/>
  <c r="O28" i="8"/>
  <c r="U28" i="8" s="1"/>
  <c r="J28" i="8" s="1"/>
  <c r="N28" i="8"/>
  <c r="T27" i="8"/>
  <c r="S27" i="8"/>
  <c r="R27" i="8"/>
  <c r="Q27" i="8"/>
  <c r="P27" i="8"/>
  <c r="O27" i="8"/>
  <c r="N27" i="8"/>
  <c r="T26" i="8"/>
  <c r="S26" i="8"/>
  <c r="R26" i="8"/>
  <c r="Q26" i="8"/>
  <c r="P26" i="8"/>
  <c r="O26" i="8"/>
  <c r="U26" i="8" s="1"/>
  <c r="J26" i="8" s="1"/>
  <c r="N26" i="8"/>
  <c r="T25" i="8"/>
  <c r="S25" i="8"/>
  <c r="R25" i="8"/>
  <c r="Q25" i="8"/>
  <c r="P25" i="8"/>
  <c r="O25" i="8"/>
  <c r="N25" i="8"/>
  <c r="T24" i="8"/>
  <c r="S24" i="8"/>
  <c r="R24" i="8"/>
  <c r="Q24" i="8"/>
  <c r="P24" i="8"/>
  <c r="O24" i="8"/>
  <c r="N24" i="8"/>
  <c r="U23" i="8"/>
  <c r="J23" i="8" s="1"/>
  <c r="T23" i="8"/>
  <c r="S23" i="8"/>
  <c r="R23" i="8"/>
  <c r="Q23" i="8"/>
  <c r="P23" i="8"/>
  <c r="O23" i="8"/>
  <c r="N23" i="8"/>
  <c r="U22" i="8"/>
  <c r="J22" i="8" s="1"/>
  <c r="T22" i="8"/>
  <c r="S22" i="8"/>
  <c r="R22" i="8"/>
  <c r="Q22" i="8"/>
  <c r="P22" i="8"/>
  <c r="O22" i="8"/>
  <c r="N22" i="8"/>
  <c r="T21" i="8"/>
  <c r="S21" i="8"/>
  <c r="R21" i="8"/>
  <c r="Q21" i="8"/>
  <c r="U21" i="8" s="1"/>
  <c r="J21" i="8" s="1"/>
  <c r="P21" i="8"/>
  <c r="O21" i="8"/>
  <c r="N21" i="8"/>
  <c r="T20" i="8"/>
  <c r="S20" i="8"/>
  <c r="R20" i="8"/>
  <c r="Q20" i="8"/>
  <c r="P20" i="8"/>
  <c r="O20" i="8"/>
  <c r="U20" i="8" s="1"/>
  <c r="J20" i="8" s="1"/>
  <c r="N20" i="8"/>
  <c r="T19" i="8"/>
  <c r="S19" i="8"/>
  <c r="R19" i="8"/>
  <c r="Q19" i="8"/>
  <c r="P19" i="8"/>
  <c r="O19" i="8"/>
  <c r="U19" i="8" s="1"/>
  <c r="J19" i="8" s="1"/>
  <c r="N19" i="8"/>
  <c r="T18" i="8"/>
  <c r="S18" i="8"/>
  <c r="R18" i="8"/>
  <c r="Q18" i="8"/>
  <c r="P18" i="8"/>
  <c r="O18" i="8"/>
  <c r="U18" i="8" s="1"/>
  <c r="J18" i="8" s="1"/>
  <c r="N18" i="8"/>
  <c r="U17" i="8"/>
  <c r="J17" i="8" s="1"/>
  <c r="T17" i="8"/>
  <c r="S17" i="8"/>
  <c r="R17" i="8"/>
  <c r="Q17" i="8"/>
  <c r="P17" i="8"/>
  <c r="O17" i="8"/>
  <c r="N17" i="8"/>
  <c r="T16" i="8"/>
  <c r="S16" i="8"/>
  <c r="R16" i="8"/>
  <c r="Q16" i="8"/>
  <c r="P16" i="8"/>
  <c r="O16" i="8"/>
  <c r="U16" i="8" s="1"/>
  <c r="N16" i="8"/>
  <c r="B16" i="8"/>
  <c r="B17" i="8" s="1"/>
  <c r="A16" i="8"/>
  <c r="V15" i="8"/>
  <c r="V16" i="8" s="1"/>
  <c r="N10" i="8"/>
  <c r="F10" i="8" s="1"/>
  <c r="F9" i="8"/>
  <c r="T46" i="7"/>
  <c r="S46" i="7"/>
  <c r="R46" i="7"/>
  <c r="Q46" i="7"/>
  <c r="P46" i="7"/>
  <c r="O46" i="7"/>
  <c r="U46" i="7" s="1"/>
  <c r="J46" i="7" s="1"/>
  <c r="N46" i="7"/>
  <c r="T45" i="7"/>
  <c r="S45" i="7"/>
  <c r="R45" i="7"/>
  <c r="Q45" i="7"/>
  <c r="P45" i="7"/>
  <c r="O45" i="7"/>
  <c r="U45" i="7" s="1"/>
  <c r="J45" i="7" s="1"/>
  <c r="N45" i="7"/>
  <c r="U44" i="7"/>
  <c r="J44" i="7" s="1"/>
  <c r="T44" i="7"/>
  <c r="S44" i="7"/>
  <c r="R44" i="7"/>
  <c r="Q44" i="7"/>
  <c r="P44" i="7"/>
  <c r="O44" i="7"/>
  <c r="N44" i="7"/>
  <c r="T43" i="7"/>
  <c r="S43" i="7"/>
  <c r="R43" i="7"/>
  <c r="Q43" i="7"/>
  <c r="P43" i="7"/>
  <c r="O43" i="7"/>
  <c r="U43" i="7" s="1"/>
  <c r="J43" i="7" s="1"/>
  <c r="N43" i="7"/>
  <c r="T42" i="7"/>
  <c r="S42" i="7"/>
  <c r="R42" i="7"/>
  <c r="Q42" i="7"/>
  <c r="P42" i="7"/>
  <c r="O42" i="7"/>
  <c r="N42" i="7"/>
  <c r="T41" i="7"/>
  <c r="S41" i="7"/>
  <c r="R41" i="7"/>
  <c r="U41" i="7" s="1"/>
  <c r="J41" i="7" s="1"/>
  <c r="Q41" i="7"/>
  <c r="P41" i="7"/>
  <c r="O41" i="7"/>
  <c r="N41" i="7"/>
  <c r="T40" i="7"/>
  <c r="S40" i="7"/>
  <c r="R40" i="7"/>
  <c r="Q40" i="7"/>
  <c r="U40" i="7" s="1"/>
  <c r="J40" i="7" s="1"/>
  <c r="P40" i="7"/>
  <c r="O40" i="7"/>
  <c r="N40" i="7"/>
  <c r="T39" i="7"/>
  <c r="S39" i="7"/>
  <c r="R39" i="7"/>
  <c r="Q39" i="7"/>
  <c r="P39" i="7"/>
  <c r="O39" i="7"/>
  <c r="N39" i="7"/>
  <c r="T38" i="7"/>
  <c r="S38" i="7"/>
  <c r="R38" i="7"/>
  <c r="Q38" i="7"/>
  <c r="P38" i="7"/>
  <c r="O38" i="7"/>
  <c r="U38" i="7" s="1"/>
  <c r="J38" i="7" s="1"/>
  <c r="N38" i="7"/>
  <c r="T37" i="7"/>
  <c r="S37" i="7"/>
  <c r="R37" i="7"/>
  <c r="Q37" i="7"/>
  <c r="P37" i="7"/>
  <c r="O37" i="7"/>
  <c r="U37" i="7" s="1"/>
  <c r="J37" i="7" s="1"/>
  <c r="N37" i="7"/>
  <c r="T36" i="7"/>
  <c r="S36" i="7"/>
  <c r="R36" i="7"/>
  <c r="Q36" i="7"/>
  <c r="P36" i="7"/>
  <c r="U36" i="7" s="1"/>
  <c r="J36" i="7" s="1"/>
  <c r="O36" i="7"/>
  <c r="N36" i="7"/>
  <c r="T35" i="7"/>
  <c r="S35" i="7"/>
  <c r="R35" i="7"/>
  <c r="Q35" i="7"/>
  <c r="P35" i="7"/>
  <c r="O35" i="7"/>
  <c r="U35" i="7" s="1"/>
  <c r="J35" i="7" s="1"/>
  <c r="N35" i="7"/>
  <c r="T34" i="7"/>
  <c r="S34" i="7"/>
  <c r="R34" i="7"/>
  <c r="Q34" i="7"/>
  <c r="P34" i="7"/>
  <c r="O34" i="7"/>
  <c r="N34" i="7"/>
  <c r="U33" i="7"/>
  <c r="J33" i="7" s="1"/>
  <c r="T33" i="7"/>
  <c r="S33" i="7"/>
  <c r="R33" i="7"/>
  <c r="Q33" i="7"/>
  <c r="P33" i="7"/>
  <c r="O33" i="7"/>
  <c r="N33" i="7"/>
  <c r="T32" i="7"/>
  <c r="S32" i="7"/>
  <c r="R32" i="7"/>
  <c r="Q32" i="7"/>
  <c r="P32" i="7"/>
  <c r="O32" i="7"/>
  <c r="N32" i="7"/>
  <c r="T31" i="7"/>
  <c r="S31" i="7"/>
  <c r="R31" i="7"/>
  <c r="Q31" i="7"/>
  <c r="P31" i="7"/>
  <c r="O31" i="7"/>
  <c r="N31" i="7"/>
  <c r="T30" i="7"/>
  <c r="S30" i="7"/>
  <c r="R30" i="7"/>
  <c r="Q30" i="7"/>
  <c r="P30" i="7"/>
  <c r="O30" i="7"/>
  <c r="N30" i="7"/>
  <c r="T29" i="7"/>
  <c r="S29" i="7"/>
  <c r="R29" i="7"/>
  <c r="Q29" i="7"/>
  <c r="P29" i="7"/>
  <c r="O29" i="7"/>
  <c r="U29" i="7" s="1"/>
  <c r="J29" i="7" s="1"/>
  <c r="N29" i="7"/>
  <c r="T28" i="7"/>
  <c r="S28" i="7"/>
  <c r="R28" i="7"/>
  <c r="Q28" i="7"/>
  <c r="P28" i="7"/>
  <c r="O28" i="7"/>
  <c r="N28" i="7"/>
  <c r="U28" i="7" s="1"/>
  <c r="J28" i="7" s="1"/>
  <c r="U27" i="7"/>
  <c r="J27" i="7" s="1"/>
  <c r="T27" i="7"/>
  <c r="S27" i="7"/>
  <c r="R27" i="7"/>
  <c r="Q27" i="7"/>
  <c r="P27" i="7"/>
  <c r="O27" i="7"/>
  <c r="N27" i="7"/>
  <c r="T26" i="7"/>
  <c r="S26" i="7"/>
  <c r="R26" i="7"/>
  <c r="Q26" i="7"/>
  <c r="P26" i="7"/>
  <c r="O26" i="7"/>
  <c r="U26" i="7" s="1"/>
  <c r="J26" i="7" s="1"/>
  <c r="N26" i="7"/>
  <c r="T25" i="7"/>
  <c r="S25" i="7"/>
  <c r="R25" i="7"/>
  <c r="U25" i="7" s="1"/>
  <c r="J25" i="7" s="1"/>
  <c r="Q25" i="7"/>
  <c r="P25" i="7"/>
  <c r="O25" i="7"/>
  <c r="N25" i="7"/>
  <c r="T24" i="7"/>
  <c r="S24" i="7"/>
  <c r="R24" i="7"/>
  <c r="Q24" i="7"/>
  <c r="P24" i="7"/>
  <c r="O24" i="7"/>
  <c r="N24" i="7"/>
  <c r="T23" i="7"/>
  <c r="S23" i="7"/>
  <c r="R23" i="7"/>
  <c r="Q23" i="7"/>
  <c r="P23" i="7"/>
  <c r="O23" i="7"/>
  <c r="N23" i="7"/>
  <c r="T22" i="7"/>
  <c r="S22" i="7"/>
  <c r="R22" i="7"/>
  <c r="Q22" i="7"/>
  <c r="P22" i="7"/>
  <c r="O22" i="7"/>
  <c r="N22" i="7"/>
  <c r="T21" i="7"/>
  <c r="S21" i="7"/>
  <c r="R21" i="7"/>
  <c r="Q21" i="7"/>
  <c r="P21" i="7"/>
  <c r="O21" i="7"/>
  <c r="U21" i="7" s="1"/>
  <c r="J21" i="7" s="1"/>
  <c r="N21" i="7"/>
  <c r="T20" i="7"/>
  <c r="S20" i="7"/>
  <c r="R20" i="7"/>
  <c r="Q20" i="7"/>
  <c r="P20" i="7"/>
  <c r="O20" i="7"/>
  <c r="N20" i="7"/>
  <c r="U20" i="7" s="1"/>
  <c r="J20" i="7" s="1"/>
  <c r="U19" i="7"/>
  <c r="J19" i="7" s="1"/>
  <c r="T19" i="7"/>
  <c r="S19" i="7"/>
  <c r="R19" i="7"/>
  <c r="Q19" i="7"/>
  <c r="P19" i="7"/>
  <c r="O19" i="7"/>
  <c r="N19" i="7"/>
  <c r="T18" i="7"/>
  <c r="S18" i="7"/>
  <c r="R18" i="7"/>
  <c r="Q18" i="7"/>
  <c r="P18" i="7"/>
  <c r="O18" i="7"/>
  <c r="U18" i="7" s="1"/>
  <c r="J18" i="7" s="1"/>
  <c r="N18" i="7"/>
  <c r="T17" i="7"/>
  <c r="S17" i="7"/>
  <c r="R17" i="7"/>
  <c r="Q17" i="7"/>
  <c r="P17" i="7"/>
  <c r="O17" i="7"/>
  <c r="N17" i="7"/>
  <c r="U16" i="7"/>
  <c r="J16" i="7" s="1"/>
  <c r="T16" i="7"/>
  <c r="S16" i="7"/>
  <c r="R16" i="7"/>
  <c r="Q16" i="7"/>
  <c r="P16" i="7"/>
  <c r="O16" i="7"/>
  <c r="N16" i="7"/>
  <c r="B16" i="7"/>
  <c r="A16" i="7" s="1"/>
  <c r="V15" i="7"/>
  <c r="N10" i="7"/>
  <c r="F10" i="7"/>
  <c r="F9" i="7"/>
  <c r="T45" i="6"/>
  <c r="S45" i="6"/>
  <c r="R45" i="6"/>
  <c r="Q45" i="6"/>
  <c r="P45" i="6"/>
  <c r="O45" i="6"/>
  <c r="N45" i="6"/>
  <c r="T44" i="6"/>
  <c r="S44" i="6"/>
  <c r="R44" i="6"/>
  <c r="Q44" i="6"/>
  <c r="P44" i="6"/>
  <c r="O44" i="6"/>
  <c r="N44" i="6"/>
  <c r="T43" i="6"/>
  <c r="S43" i="6"/>
  <c r="R43" i="6"/>
  <c r="Q43" i="6"/>
  <c r="P43" i="6"/>
  <c r="O43" i="6"/>
  <c r="N43" i="6"/>
  <c r="T42" i="6"/>
  <c r="S42" i="6"/>
  <c r="R42" i="6"/>
  <c r="Q42" i="6"/>
  <c r="P42" i="6"/>
  <c r="O42" i="6"/>
  <c r="N42" i="6"/>
  <c r="T41" i="6"/>
  <c r="S41" i="6"/>
  <c r="R41" i="6"/>
  <c r="Q41" i="6"/>
  <c r="P41" i="6"/>
  <c r="O41" i="6"/>
  <c r="N41" i="6"/>
  <c r="T40" i="6"/>
  <c r="S40" i="6"/>
  <c r="R40" i="6"/>
  <c r="Q40" i="6"/>
  <c r="P40" i="6"/>
  <c r="O40" i="6"/>
  <c r="N40" i="6"/>
  <c r="T39" i="6"/>
  <c r="S39" i="6"/>
  <c r="R39" i="6"/>
  <c r="Q39" i="6"/>
  <c r="P39" i="6"/>
  <c r="O39" i="6"/>
  <c r="N39" i="6"/>
  <c r="T38" i="6"/>
  <c r="S38" i="6"/>
  <c r="R38" i="6"/>
  <c r="Q38" i="6"/>
  <c r="P38" i="6"/>
  <c r="O38" i="6"/>
  <c r="N38" i="6"/>
  <c r="T37" i="6"/>
  <c r="S37" i="6"/>
  <c r="R37" i="6"/>
  <c r="Q37" i="6"/>
  <c r="P37" i="6"/>
  <c r="O37" i="6"/>
  <c r="N37" i="6"/>
  <c r="T36" i="6"/>
  <c r="S36" i="6"/>
  <c r="R36" i="6"/>
  <c r="Q36" i="6"/>
  <c r="P36" i="6"/>
  <c r="O36" i="6"/>
  <c r="N36" i="6"/>
  <c r="T35" i="6"/>
  <c r="S35" i="6"/>
  <c r="R35" i="6"/>
  <c r="Q35" i="6"/>
  <c r="P35" i="6"/>
  <c r="O35" i="6"/>
  <c r="N35" i="6"/>
  <c r="T34" i="6"/>
  <c r="S34" i="6"/>
  <c r="R34" i="6"/>
  <c r="Q34" i="6"/>
  <c r="P34" i="6"/>
  <c r="O34" i="6"/>
  <c r="N34" i="6"/>
  <c r="T33" i="6"/>
  <c r="S33" i="6"/>
  <c r="R33" i="6"/>
  <c r="Q33" i="6"/>
  <c r="P33" i="6"/>
  <c r="U33" i="6" s="1"/>
  <c r="J33" i="6" s="1"/>
  <c r="O33" i="6"/>
  <c r="N33" i="6"/>
  <c r="T32" i="6"/>
  <c r="S32" i="6"/>
  <c r="R32" i="6"/>
  <c r="Q32" i="6"/>
  <c r="P32" i="6"/>
  <c r="O32" i="6"/>
  <c r="U32" i="6" s="1"/>
  <c r="J32" i="6" s="1"/>
  <c r="N32" i="6"/>
  <c r="T31" i="6"/>
  <c r="S31" i="6"/>
  <c r="R31" i="6"/>
  <c r="Q31" i="6"/>
  <c r="P31" i="6"/>
  <c r="O31" i="6"/>
  <c r="N31" i="6"/>
  <c r="U31" i="6" s="1"/>
  <c r="J31" i="6" s="1"/>
  <c r="T30" i="6"/>
  <c r="S30" i="6"/>
  <c r="R30" i="6"/>
  <c r="Q30" i="6"/>
  <c r="P30" i="6"/>
  <c r="O30" i="6"/>
  <c r="N30" i="6"/>
  <c r="T29" i="6"/>
  <c r="S29" i="6"/>
  <c r="R29" i="6"/>
  <c r="Q29" i="6"/>
  <c r="P29" i="6"/>
  <c r="O29" i="6"/>
  <c r="N29" i="6"/>
  <c r="T28" i="6"/>
  <c r="S28" i="6"/>
  <c r="R28" i="6"/>
  <c r="Q28" i="6"/>
  <c r="P28" i="6"/>
  <c r="O28" i="6"/>
  <c r="N28" i="6"/>
  <c r="T27" i="6"/>
  <c r="S27" i="6"/>
  <c r="R27" i="6"/>
  <c r="Q27" i="6"/>
  <c r="P27" i="6"/>
  <c r="O27" i="6"/>
  <c r="N27" i="6"/>
  <c r="T26" i="6"/>
  <c r="S26" i="6"/>
  <c r="R26" i="6"/>
  <c r="Q26" i="6"/>
  <c r="P26" i="6"/>
  <c r="O26" i="6"/>
  <c r="N26" i="6"/>
  <c r="T25" i="6"/>
  <c r="S25" i="6"/>
  <c r="R25" i="6"/>
  <c r="Q25" i="6"/>
  <c r="P25" i="6"/>
  <c r="U25" i="6" s="1"/>
  <c r="J25" i="6" s="1"/>
  <c r="O25" i="6"/>
  <c r="N25" i="6"/>
  <c r="T24" i="6"/>
  <c r="S24" i="6"/>
  <c r="R24" i="6"/>
  <c r="Q24" i="6"/>
  <c r="P24" i="6"/>
  <c r="O24" i="6"/>
  <c r="U24" i="6" s="1"/>
  <c r="J24" i="6" s="1"/>
  <c r="N24" i="6"/>
  <c r="T23" i="6"/>
  <c r="S23" i="6"/>
  <c r="R23" i="6"/>
  <c r="Q23" i="6"/>
  <c r="P23" i="6"/>
  <c r="O23" i="6"/>
  <c r="N23" i="6"/>
  <c r="U23" i="6" s="1"/>
  <c r="J23" i="6" s="1"/>
  <c r="T22" i="6"/>
  <c r="S22" i="6"/>
  <c r="R22" i="6"/>
  <c r="Q22" i="6"/>
  <c r="P22" i="6"/>
  <c r="O22" i="6"/>
  <c r="N22" i="6"/>
  <c r="T21" i="6"/>
  <c r="S21" i="6"/>
  <c r="R21" i="6"/>
  <c r="Q21" i="6"/>
  <c r="P21" i="6"/>
  <c r="O21" i="6"/>
  <c r="N21" i="6"/>
  <c r="T20" i="6"/>
  <c r="S20" i="6"/>
  <c r="R20" i="6"/>
  <c r="Q20" i="6"/>
  <c r="P20" i="6"/>
  <c r="O20" i="6"/>
  <c r="N20" i="6"/>
  <c r="T19" i="6"/>
  <c r="S19" i="6"/>
  <c r="R19" i="6"/>
  <c r="Q19" i="6"/>
  <c r="P19" i="6"/>
  <c r="O19" i="6"/>
  <c r="N19" i="6"/>
  <c r="T18" i="6"/>
  <c r="S18" i="6"/>
  <c r="R18" i="6"/>
  <c r="Q18" i="6"/>
  <c r="P18" i="6"/>
  <c r="O18" i="6"/>
  <c r="N18" i="6"/>
  <c r="T17" i="6"/>
  <c r="S17" i="6"/>
  <c r="R17" i="6"/>
  <c r="Q17" i="6"/>
  <c r="P17" i="6"/>
  <c r="O17" i="6"/>
  <c r="N17" i="6"/>
  <c r="T16" i="6"/>
  <c r="S16" i="6"/>
  <c r="R16" i="6"/>
  <c r="Q16" i="6"/>
  <c r="P16" i="6"/>
  <c r="O16" i="6"/>
  <c r="N16" i="6"/>
  <c r="B16" i="6"/>
  <c r="B17" i="6" s="1"/>
  <c r="V15" i="6"/>
  <c r="F9" i="6"/>
  <c r="N10" i="6" s="1"/>
  <c r="F10" i="6" s="1"/>
  <c r="T46" i="5"/>
  <c r="S46" i="5"/>
  <c r="R46" i="5"/>
  <c r="Q46" i="5"/>
  <c r="P46" i="5"/>
  <c r="O46" i="5"/>
  <c r="U46" i="5" s="1"/>
  <c r="J46" i="5" s="1"/>
  <c r="N46" i="5"/>
  <c r="T45" i="5"/>
  <c r="S45" i="5"/>
  <c r="R45" i="5"/>
  <c r="Q45" i="5"/>
  <c r="P45" i="5"/>
  <c r="O45" i="5"/>
  <c r="N45" i="5"/>
  <c r="T44" i="5"/>
  <c r="S44" i="5"/>
  <c r="R44" i="5"/>
  <c r="Q44" i="5"/>
  <c r="P44" i="5"/>
  <c r="O44" i="5"/>
  <c r="U44" i="5" s="1"/>
  <c r="J44" i="5" s="1"/>
  <c r="N44" i="5"/>
  <c r="T43" i="5"/>
  <c r="S43" i="5"/>
  <c r="R43" i="5"/>
  <c r="Q43" i="5"/>
  <c r="P43" i="5"/>
  <c r="O43" i="5"/>
  <c r="U43" i="5" s="1"/>
  <c r="J43" i="5" s="1"/>
  <c r="N43" i="5"/>
  <c r="T42" i="5"/>
  <c r="S42" i="5"/>
  <c r="R42" i="5"/>
  <c r="Q42" i="5"/>
  <c r="P42" i="5"/>
  <c r="O42" i="5"/>
  <c r="N42" i="5"/>
  <c r="U42" i="5" s="1"/>
  <c r="J42" i="5" s="1"/>
  <c r="U41" i="5"/>
  <c r="J41" i="5" s="1"/>
  <c r="T41" i="5"/>
  <c r="S41" i="5"/>
  <c r="R41" i="5"/>
  <c r="Q41" i="5"/>
  <c r="P41" i="5"/>
  <c r="O41" i="5"/>
  <c r="N41" i="5"/>
  <c r="T40" i="5"/>
  <c r="S40" i="5"/>
  <c r="R40" i="5"/>
  <c r="Q40" i="5"/>
  <c r="P40" i="5"/>
  <c r="O40" i="5"/>
  <c r="U40" i="5" s="1"/>
  <c r="J40" i="5" s="1"/>
  <c r="N40" i="5"/>
  <c r="T39" i="5"/>
  <c r="S39" i="5"/>
  <c r="R39" i="5"/>
  <c r="Q39" i="5"/>
  <c r="P39" i="5"/>
  <c r="O39" i="5"/>
  <c r="N39" i="5"/>
  <c r="U39" i="5" s="1"/>
  <c r="J39" i="5"/>
  <c r="T38" i="5"/>
  <c r="S38" i="5"/>
  <c r="R38" i="5"/>
  <c r="Q38" i="5"/>
  <c r="P38" i="5"/>
  <c r="O38" i="5"/>
  <c r="U38" i="5" s="1"/>
  <c r="J38" i="5" s="1"/>
  <c r="N38" i="5"/>
  <c r="T37" i="5"/>
  <c r="S37" i="5"/>
  <c r="R37" i="5"/>
  <c r="Q37" i="5"/>
  <c r="P37" i="5"/>
  <c r="O37" i="5"/>
  <c r="U37" i="5" s="1"/>
  <c r="J37" i="5" s="1"/>
  <c r="N37" i="5"/>
  <c r="T36" i="5"/>
  <c r="S36" i="5"/>
  <c r="R36" i="5"/>
  <c r="Q36" i="5"/>
  <c r="P36" i="5"/>
  <c r="O36" i="5"/>
  <c r="U36" i="5" s="1"/>
  <c r="J36" i="5" s="1"/>
  <c r="N36" i="5"/>
  <c r="T35" i="5"/>
  <c r="S35" i="5"/>
  <c r="R35" i="5"/>
  <c r="Q35" i="5"/>
  <c r="P35" i="5"/>
  <c r="O35" i="5"/>
  <c r="U35" i="5" s="1"/>
  <c r="J35" i="5" s="1"/>
  <c r="N35" i="5"/>
  <c r="T34" i="5"/>
  <c r="S34" i="5"/>
  <c r="R34" i="5"/>
  <c r="Q34" i="5"/>
  <c r="P34" i="5"/>
  <c r="O34" i="5"/>
  <c r="N34" i="5"/>
  <c r="U34" i="5" s="1"/>
  <c r="J34" i="5" s="1"/>
  <c r="U33" i="5"/>
  <c r="J33" i="5" s="1"/>
  <c r="T33" i="5"/>
  <c r="S33" i="5"/>
  <c r="R33" i="5"/>
  <c r="Q33" i="5"/>
  <c r="P33" i="5"/>
  <c r="O33" i="5"/>
  <c r="N33" i="5"/>
  <c r="T32" i="5"/>
  <c r="S32" i="5"/>
  <c r="R32" i="5"/>
  <c r="Q32" i="5"/>
  <c r="P32" i="5"/>
  <c r="O32" i="5"/>
  <c r="U32" i="5" s="1"/>
  <c r="J32" i="5" s="1"/>
  <c r="N32" i="5"/>
  <c r="T31" i="5"/>
  <c r="S31" i="5"/>
  <c r="R31" i="5"/>
  <c r="Q31" i="5"/>
  <c r="P31" i="5"/>
  <c r="O31" i="5"/>
  <c r="N31" i="5"/>
  <c r="U31" i="5" s="1"/>
  <c r="J31" i="5"/>
  <c r="T30" i="5"/>
  <c r="S30" i="5"/>
  <c r="R30" i="5"/>
  <c r="Q30" i="5"/>
  <c r="P30" i="5"/>
  <c r="O30" i="5"/>
  <c r="U30" i="5" s="1"/>
  <c r="J30" i="5" s="1"/>
  <c r="N30" i="5"/>
  <c r="T29" i="5"/>
  <c r="S29" i="5"/>
  <c r="R29" i="5"/>
  <c r="Q29" i="5"/>
  <c r="P29" i="5"/>
  <c r="O29" i="5"/>
  <c r="U29" i="5" s="1"/>
  <c r="J29" i="5" s="1"/>
  <c r="N29" i="5"/>
  <c r="T28" i="5"/>
  <c r="S28" i="5"/>
  <c r="R28" i="5"/>
  <c r="Q28" i="5"/>
  <c r="P28" i="5"/>
  <c r="O28" i="5"/>
  <c r="U28" i="5" s="1"/>
  <c r="J28" i="5" s="1"/>
  <c r="N28" i="5"/>
  <c r="T27" i="5"/>
  <c r="S27" i="5"/>
  <c r="R27" i="5"/>
  <c r="Q27" i="5"/>
  <c r="P27" i="5"/>
  <c r="O27" i="5"/>
  <c r="U27" i="5" s="1"/>
  <c r="J27" i="5" s="1"/>
  <c r="N27" i="5"/>
  <c r="T26" i="5"/>
  <c r="S26" i="5"/>
  <c r="R26" i="5"/>
  <c r="Q26" i="5"/>
  <c r="P26" i="5"/>
  <c r="O26" i="5"/>
  <c r="N26" i="5"/>
  <c r="U26" i="5" s="1"/>
  <c r="J26" i="5" s="1"/>
  <c r="U25" i="5"/>
  <c r="J25" i="5" s="1"/>
  <c r="T25" i="5"/>
  <c r="S25" i="5"/>
  <c r="R25" i="5"/>
  <c r="Q25" i="5"/>
  <c r="P25" i="5"/>
  <c r="O25" i="5"/>
  <c r="N25" i="5"/>
  <c r="T24" i="5"/>
  <c r="S24" i="5"/>
  <c r="R24" i="5"/>
  <c r="Q24" i="5"/>
  <c r="P24" i="5"/>
  <c r="O24" i="5"/>
  <c r="U24" i="5" s="1"/>
  <c r="J24" i="5" s="1"/>
  <c r="N24" i="5"/>
  <c r="T23" i="5"/>
  <c r="S23" i="5"/>
  <c r="R23" i="5"/>
  <c r="Q23" i="5"/>
  <c r="P23" i="5"/>
  <c r="O23" i="5"/>
  <c r="N23" i="5"/>
  <c r="T22" i="5"/>
  <c r="S22" i="5"/>
  <c r="R22" i="5"/>
  <c r="Q22" i="5"/>
  <c r="P22" i="5"/>
  <c r="O22" i="5"/>
  <c r="N22" i="5"/>
  <c r="T21" i="5"/>
  <c r="S21" i="5"/>
  <c r="R21" i="5"/>
  <c r="Q21" i="5"/>
  <c r="P21" i="5"/>
  <c r="O21" i="5"/>
  <c r="U21" i="5" s="1"/>
  <c r="J21" i="5" s="1"/>
  <c r="N21" i="5"/>
  <c r="U20" i="5"/>
  <c r="J20" i="5" s="1"/>
  <c r="T20" i="5"/>
  <c r="S20" i="5"/>
  <c r="R20" i="5"/>
  <c r="Q20" i="5"/>
  <c r="P20" i="5"/>
  <c r="O20" i="5"/>
  <c r="N20" i="5"/>
  <c r="T19" i="5"/>
  <c r="S19" i="5"/>
  <c r="R19" i="5"/>
  <c r="Q19" i="5"/>
  <c r="P19" i="5"/>
  <c r="O19" i="5"/>
  <c r="U19" i="5" s="1"/>
  <c r="J19" i="5" s="1"/>
  <c r="N19" i="5"/>
  <c r="T18" i="5"/>
  <c r="S18" i="5"/>
  <c r="U18" i="5" s="1"/>
  <c r="J18" i="5" s="1"/>
  <c r="R18" i="5"/>
  <c r="Q18" i="5"/>
  <c r="P18" i="5"/>
  <c r="O18" i="5"/>
  <c r="N18" i="5"/>
  <c r="U17" i="5"/>
  <c r="J17" i="5" s="1"/>
  <c r="T17" i="5"/>
  <c r="S17" i="5"/>
  <c r="R17" i="5"/>
  <c r="Q17" i="5"/>
  <c r="P17" i="5"/>
  <c r="O17" i="5"/>
  <c r="N17" i="5"/>
  <c r="T16" i="5"/>
  <c r="S16" i="5"/>
  <c r="R16" i="5"/>
  <c r="Q16" i="5"/>
  <c r="P16" i="5"/>
  <c r="O16" i="5"/>
  <c r="U16" i="5" s="1"/>
  <c r="N16" i="5"/>
  <c r="B16" i="5"/>
  <c r="B17" i="5" s="1"/>
  <c r="A16" i="5"/>
  <c r="V15" i="5"/>
  <c r="F9" i="5"/>
  <c r="N10" i="5" s="1"/>
  <c r="F10" i="5" s="1"/>
  <c r="T43" i="4"/>
  <c r="S43" i="4"/>
  <c r="R43" i="4"/>
  <c r="Q43" i="4"/>
  <c r="P43" i="4"/>
  <c r="O43" i="4"/>
  <c r="N43" i="4"/>
  <c r="T42" i="4"/>
  <c r="S42" i="4"/>
  <c r="R42" i="4"/>
  <c r="Q42" i="4"/>
  <c r="U42" i="4" s="1"/>
  <c r="J42" i="4" s="1"/>
  <c r="P42" i="4"/>
  <c r="O42" i="4"/>
  <c r="N42" i="4"/>
  <c r="T41" i="4"/>
  <c r="S41" i="4"/>
  <c r="R41" i="4"/>
  <c r="Q41" i="4"/>
  <c r="P41" i="4"/>
  <c r="O41" i="4"/>
  <c r="N41" i="4"/>
  <c r="T40" i="4"/>
  <c r="S40" i="4"/>
  <c r="R40" i="4"/>
  <c r="Q40" i="4"/>
  <c r="P40" i="4"/>
  <c r="O40" i="4"/>
  <c r="N40" i="4"/>
  <c r="T39" i="4"/>
  <c r="S39" i="4"/>
  <c r="U39" i="4" s="1"/>
  <c r="J39" i="4" s="1"/>
  <c r="R39" i="4"/>
  <c r="Q39" i="4"/>
  <c r="P39" i="4"/>
  <c r="O39" i="4"/>
  <c r="N39" i="4"/>
  <c r="T38" i="4"/>
  <c r="S38" i="4"/>
  <c r="R38" i="4"/>
  <c r="Q38" i="4"/>
  <c r="P38" i="4"/>
  <c r="O38" i="4"/>
  <c r="N38" i="4"/>
  <c r="T37" i="4"/>
  <c r="S37" i="4"/>
  <c r="R37" i="4"/>
  <c r="Q37" i="4"/>
  <c r="U37" i="4" s="1"/>
  <c r="J37" i="4" s="1"/>
  <c r="P37" i="4"/>
  <c r="O37" i="4"/>
  <c r="N37" i="4"/>
  <c r="T36" i="4"/>
  <c r="S36" i="4"/>
  <c r="R36" i="4"/>
  <c r="Q36" i="4"/>
  <c r="P36" i="4"/>
  <c r="O36" i="4"/>
  <c r="N36" i="4"/>
  <c r="T35" i="4"/>
  <c r="S35" i="4"/>
  <c r="R35" i="4"/>
  <c r="Q35" i="4"/>
  <c r="P35" i="4"/>
  <c r="O35" i="4"/>
  <c r="U35" i="4" s="1"/>
  <c r="J35" i="4" s="1"/>
  <c r="N35" i="4"/>
  <c r="T34" i="4"/>
  <c r="S34" i="4"/>
  <c r="R34" i="4"/>
  <c r="Q34" i="4"/>
  <c r="P34" i="4"/>
  <c r="O34" i="4"/>
  <c r="U34" i="4" s="1"/>
  <c r="J34" i="4" s="1"/>
  <c r="N34" i="4"/>
  <c r="U33" i="4"/>
  <c r="J33" i="4" s="1"/>
  <c r="T33" i="4"/>
  <c r="S33" i="4"/>
  <c r="R33" i="4"/>
  <c r="Q33" i="4"/>
  <c r="P33" i="4"/>
  <c r="O33" i="4"/>
  <c r="N33" i="4"/>
  <c r="T32" i="4"/>
  <c r="S32" i="4"/>
  <c r="R32" i="4"/>
  <c r="Q32" i="4"/>
  <c r="P32" i="4"/>
  <c r="O32" i="4"/>
  <c r="N32" i="4"/>
  <c r="T31" i="4"/>
  <c r="S31" i="4"/>
  <c r="U31" i="4" s="1"/>
  <c r="J31" i="4" s="1"/>
  <c r="R31" i="4"/>
  <c r="Q31" i="4"/>
  <c r="P31" i="4"/>
  <c r="O31" i="4"/>
  <c r="N31" i="4"/>
  <c r="T30" i="4"/>
  <c r="S30" i="4"/>
  <c r="R30" i="4"/>
  <c r="Q30" i="4"/>
  <c r="P30" i="4"/>
  <c r="O30" i="4"/>
  <c r="N30" i="4"/>
  <c r="T29" i="4"/>
  <c r="S29" i="4"/>
  <c r="R29" i="4"/>
  <c r="Q29" i="4"/>
  <c r="U29" i="4" s="1"/>
  <c r="J29" i="4" s="1"/>
  <c r="P29" i="4"/>
  <c r="O29" i="4"/>
  <c r="N29" i="4"/>
  <c r="T28" i="4"/>
  <c r="S28" i="4"/>
  <c r="R28" i="4"/>
  <c r="Q28" i="4"/>
  <c r="P28" i="4"/>
  <c r="O28" i="4"/>
  <c r="N28" i="4"/>
  <c r="T27" i="4"/>
  <c r="S27" i="4"/>
  <c r="R27" i="4"/>
  <c r="Q27" i="4"/>
  <c r="P27" i="4"/>
  <c r="O27" i="4"/>
  <c r="U27" i="4" s="1"/>
  <c r="J27" i="4" s="1"/>
  <c r="N27" i="4"/>
  <c r="T26" i="4"/>
  <c r="S26" i="4"/>
  <c r="R26" i="4"/>
  <c r="Q26" i="4"/>
  <c r="P26" i="4"/>
  <c r="O26" i="4"/>
  <c r="U26" i="4" s="1"/>
  <c r="J26" i="4" s="1"/>
  <c r="N26" i="4"/>
  <c r="U25" i="4"/>
  <c r="J25" i="4" s="1"/>
  <c r="T25" i="4"/>
  <c r="S25" i="4"/>
  <c r="R25" i="4"/>
  <c r="Q25" i="4"/>
  <c r="P25" i="4"/>
  <c r="O25" i="4"/>
  <c r="N25" i="4"/>
  <c r="T24" i="4"/>
  <c r="S24" i="4"/>
  <c r="R24" i="4"/>
  <c r="Q24" i="4"/>
  <c r="P24" i="4"/>
  <c r="O24" i="4"/>
  <c r="N24" i="4"/>
  <c r="T23" i="4"/>
  <c r="S23" i="4"/>
  <c r="U23" i="4" s="1"/>
  <c r="R23" i="4"/>
  <c r="Q23" i="4"/>
  <c r="P23" i="4"/>
  <c r="O23" i="4"/>
  <c r="N23" i="4"/>
  <c r="J23" i="4"/>
  <c r="T22" i="4"/>
  <c r="S22" i="4"/>
  <c r="R22" i="4"/>
  <c r="Q22" i="4"/>
  <c r="P22" i="4"/>
  <c r="O22" i="4"/>
  <c r="N22" i="4"/>
  <c r="T21" i="4"/>
  <c r="S21" i="4"/>
  <c r="R21" i="4"/>
  <c r="Q21" i="4"/>
  <c r="U21" i="4" s="1"/>
  <c r="J21" i="4" s="1"/>
  <c r="P21" i="4"/>
  <c r="O21" i="4"/>
  <c r="N21" i="4"/>
  <c r="T20" i="4"/>
  <c r="S20" i="4"/>
  <c r="R20" i="4"/>
  <c r="Q20" i="4"/>
  <c r="P20" i="4"/>
  <c r="O20" i="4"/>
  <c r="N20" i="4"/>
  <c r="T19" i="4"/>
  <c r="S19" i="4"/>
  <c r="R19" i="4"/>
  <c r="Q19" i="4"/>
  <c r="P19" i="4"/>
  <c r="O19" i="4"/>
  <c r="U19" i="4" s="1"/>
  <c r="J19" i="4" s="1"/>
  <c r="N19" i="4"/>
  <c r="T18" i="4"/>
  <c r="S18" i="4"/>
  <c r="R18" i="4"/>
  <c r="Q18" i="4"/>
  <c r="P18" i="4"/>
  <c r="O18" i="4"/>
  <c r="U18" i="4" s="1"/>
  <c r="J18" i="4" s="1"/>
  <c r="N18" i="4"/>
  <c r="U17" i="4"/>
  <c r="J17" i="4" s="1"/>
  <c r="T17" i="4"/>
  <c r="S17" i="4"/>
  <c r="R17" i="4"/>
  <c r="Q17" i="4"/>
  <c r="P17" i="4"/>
  <c r="O17" i="4"/>
  <c r="N17" i="4"/>
  <c r="T16" i="4"/>
  <c r="S16" i="4"/>
  <c r="R16" i="4"/>
  <c r="Q16" i="4"/>
  <c r="P16" i="4"/>
  <c r="O16" i="4"/>
  <c r="N16" i="4"/>
  <c r="B16" i="4"/>
  <c r="B17" i="4" s="1"/>
  <c r="V15" i="4"/>
  <c r="N10" i="4"/>
  <c r="F10" i="4" s="1"/>
  <c r="F9" i="4"/>
  <c r="T46" i="3"/>
  <c r="S46" i="3"/>
  <c r="R46" i="3"/>
  <c r="Q46" i="3"/>
  <c r="P46" i="3"/>
  <c r="O46" i="3"/>
  <c r="N46" i="3"/>
  <c r="T45" i="3"/>
  <c r="S45" i="3"/>
  <c r="R45" i="3"/>
  <c r="Q45" i="3"/>
  <c r="P45" i="3"/>
  <c r="O45" i="3"/>
  <c r="U45" i="3" s="1"/>
  <c r="J45" i="3" s="1"/>
  <c r="N45" i="3"/>
  <c r="T44" i="3"/>
  <c r="S44" i="3"/>
  <c r="R44" i="3"/>
  <c r="Q44" i="3"/>
  <c r="P44" i="3"/>
  <c r="O44" i="3"/>
  <c r="N44" i="3"/>
  <c r="T43" i="3"/>
  <c r="S43" i="3"/>
  <c r="R43" i="3"/>
  <c r="Q43" i="3"/>
  <c r="P43" i="3"/>
  <c r="O43" i="3"/>
  <c r="N43" i="3"/>
  <c r="T42" i="3"/>
  <c r="S42" i="3"/>
  <c r="R42" i="3"/>
  <c r="Q42" i="3"/>
  <c r="P42" i="3"/>
  <c r="O42" i="3"/>
  <c r="N42" i="3"/>
  <c r="T41" i="3"/>
  <c r="S41" i="3"/>
  <c r="R41" i="3"/>
  <c r="Q41" i="3"/>
  <c r="P41" i="3"/>
  <c r="O41" i="3"/>
  <c r="N41" i="3"/>
  <c r="T40" i="3"/>
  <c r="S40" i="3"/>
  <c r="R40" i="3"/>
  <c r="Q40" i="3"/>
  <c r="P40" i="3"/>
  <c r="O40" i="3"/>
  <c r="N40" i="3"/>
  <c r="T39" i="3"/>
  <c r="S39" i="3"/>
  <c r="R39" i="3"/>
  <c r="Q39" i="3"/>
  <c r="P39" i="3"/>
  <c r="O39" i="3"/>
  <c r="N39" i="3"/>
  <c r="T38" i="3"/>
  <c r="S38" i="3"/>
  <c r="R38" i="3"/>
  <c r="Q38" i="3"/>
  <c r="P38" i="3"/>
  <c r="O38" i="3"/>
  <c r="N38" i="3"/>
  <c r="T37" i="3"/>
  <c r="S37" i="3"/>
  <c r="R37" i="3"/>
  <c r="Q37" i="3"/>
  <c r="P37" i="3"/>
  <c r="O37" i="3"/>
  <c r="N37" i="3"/>
  <c r="T36" i="3"/>
  <c r="S36" i="3"/>
  <c r="R36" i="3"/>
  <c r="Q36" i="3"/>
  <c r="P36" i="3"/>
  <c r="O36" i="3"/>
  <c r="N36" i="3"/>
  <c r="T35" i="3"/>
  <c r="S35" i="3"/>
  <c r="R35" i="3"/>
  <c r="Q35" i="3"/>
  <c r="P35" i="3"/>
  <c r="O35" i="3"/>
  <c r="N35" i="3"/>
  <c r="T34" i="3"/>
  <c r="S34" i="3"/>
  <c r="R34" i="3"/>
  <c r="Q34" i="3"/>
  <c r="P34" i="3"/>
  <c r="O34" i="3"/>
  <c r="N34" i="3"/>
  <c r="T33" i="3"/>
  <c r="S33" i="3"/>
  <c r="R33" i="3"/>
  <c r="Q33" i="3"/>
  <c r="P33" i="3"/>
  <c r="O33" i="3"/>
  <c r="U33" i="3" s="1"/>
  <c r="J33" i="3" s="1"/>
  <c r="N33" i="3"/>
  <c r="T32" i="3"/>
  <c r="S32" i="3"/>
  <c r="R32" i="3"/>
  <c r="Q32" i="3"/>
  <c r="P32" i="3"/>
  <c r="O32" i="3"/>
  <c r="N32" i="3"/>
  <c r="T31" i="3"/>
  <c r="S31" i="3"/>
  <c r="R31" i="3"/>
  <c r="Q31" i="3"/>
  <c r="P31" i="3"/>
  <c r="O31" i="3"/>
  <c r="N31" i="3"/>
  <c r="T30" i="3"/>
  <c r="S30" i="3"/>
  <c r="R30" i="3"/>
  <c r="Q30" i="3"/>
  <c r="P30" i="3"/>
  <c r="O30" i="3"/>
  <c r="N30" i="3"/>
  <c r="T29" i="3"/>
  <c r="S29" i="3"/>
  <c r="R29" i="3"/>
  <c r="Q29" i="3"/>
  <c r="P29" i="3"/>
  <c r="O29" i="3"/>
  <c r="U29" i="3" s="1"/>
  <c r="J29" i="3" s="1"/>
  <c r="N29" i="3"/>
  <c r="T28" i="3"/>
  <c r="S28" i="3"/>
  <c r="R28" i="3"/>
  <c r="Q28" i="3"/>
  <c r="P28" i="3"/>
  <c r="O28" i="3"/>
  <c r="N28" i="3"/>
  <c r="T27" i="3"/>
  <c r="S27" i="3"/>
  <c r="R27" i="3"/>
  <c r="Q27" i="3"/>
  <c r="P27" i="3"/>
  <c r="O27" i="3"/>
  <c r="N27" i="3"/>
  <c r="T26" i="3"/>
  <c r="S26" i="3"/>
  <c r="R26" i="3"/>
  <c r="Q26" i="3"/>
  <c r="P26" i="3"/>
  <c r="O26" i="3"/>
  <c r="N26" i="3"/>
  <c r="T25" i="3"/>
  <c r="S25" i="3"/>
  <c r="R25" i="3"/>
  <c r="Q25" i="3"/>
  <c r="P25" i="3"/>
  <c r="O25" i="3"/>
  <c r="N25" i="3"/>
  <c r="T24" i="3"/>
  <c r="S24" i="3"/>
  <c r="R24" i="3"/>
  <c r="Q24" i="3"/>
  <c r="P24" i="3"/>
  <c r="O24" i="3"/>
  <c r="N24" i="3"/>
  <c r="T23" i="3"/>
  <c r="S23" i="3"/>
  <c r="R23" i="3"/>
  <c r="Q23" i="3"/>
  <c r="P23" i="3"/>
  <c r="O23" i="3"/>
  <c r="N23" i="3"/>
  <c r="T22" i="3"/>
  <c r="S22" i="3"/>
  <c r="R22" i="3"/>
  <c r="Q22" i="3"/>
  <c r="P22" i="3"/>
  <c r="O22" i="3"/>
  <c r="N22" i="3"/>
  <c r="T21" i="3"/>
  <c r="S21" i="3"/>
  <c r="R21" i="3"/>
  <c r="Q21" i="3"/>
  <c r="P21" i="3"/>
  <c r="O21" i="3"/>
  <c r="N21" i="3"/>
  <c r="T20" i="3"/>
  <c r="S20" i="3"/>
  <c r="R20" i="3"/>
  <c r="Q20" i="3"/>
  <c r="P20" i="3"/>
  <c r="O20" i="3"/>
  <c r="N20" i="3"/>
  <c r="T19" i="3"/>
  <c r="S19" i="3"/>
  <c r="R19" i="3"/>
  <c r="Q19" i="3"/>
  <c r="P19" i="3"/>
  <c r="O19" i="3"/>
  <c r="N19" i="3"/>
  <c r="T18" i="3"/>
  <c r="S18" i="3"/>
  <c r="R18" i="3"/>
  <c r="Q18" i="3"/>
  <c r="P18" i="3"/>
  <c r="O18" i="3"/>
  <c r="N18" i="3"/>
  <c r="T17" i="3"/>
  <c r="S17" i="3"/>
  <c r="R17" i="3"/>
  <c r="Q17" i="3"/>
  <c r="P17" i="3"/>
  <c r="O17" i="3"/>
  <c r="N17" i="3"/>
  <c r="T16" i="3"/>
  <c r="S16" i="3"/>
  <c r="R16" i="3"/>
  <c r="Q16" i="3"/>
  <c r="P16" i="3"/>
  <c r="O16" i="3"/>
  <c r="N16" i="3"/>
  <c r="B16" i="3"/>
  <c r="W15" i="3"/>
  <c r="V15" i="3"/>
  <c r="N10" i="3"/>
  <c r="F10" i="3" s="1"/>
  <c r="F9" i="3"/>
  <c r="T46" i="1"/>
  <c r="S46" i="1"/>
  <c r="U46" i="1" s="1"/>
  <c r="J46" i="1" s="1"/>
  <c r="R46" i="1"/>
  <c r="Q46" i="1"/>
  <c r="P46" i="1"/>
  <c r="O46" i="1"/>
  <c r="N46" i="1"/>
  <c r="T45" i="1"/>
  <c r="S45" i="1"/>
  <c r="R45" i="1"/>
  <c r="Q45" i="1"/>
  <c r="P45" i="1"/>
  <c r="O45" i="1"/>
  <c r="N45" i="1"/>
  <c r="T44" i="1"/>
  <c r="S44" i="1"/>
  <c r="R44" i="1"/>
  <c r="Q44" i="1"/>
  <c r="U44" i="1" s="1"/>
  <c r="J44" i="1" s="1"/>
  <c r="P44" i="1"/>
  <c r="O44" i="1"/>
  <c r="N44" i="1"/>
  <c r="T43" i="1"/>
  <c r="S43" i="1"/>
  <c r="R43" i="1"/>
  <c r="Q43" i="1"/>
  <c r="P43" i="1"/>
  <c r="O43" i="1"/>
  <c r="N43" i="1"/>
  <c r="T42" i="1"/>
  <c r="S42" i="1"/>
  <c r="R42" i="1"/>
  <c r="Q42" i="1"/>
  <c r="P42" i="1"/>
  <c r="O42" i="1"/>
  <c r="N42" i="1"/>
  <c r="T41" i="1"/>
  <c r="S41" i="1"/>
  <c r="R41" i="1"/>
  <c r="Q41" i="1"/>
  <c r="P41" i="1"/>
  <c r="O41" i="1"/>
  <c r="U41" i="1" s="1"/>
  <c r="J41" i="1" s="1"/>
  <c r="N41" i="1"/>
  <c r="U40" i="1"/>
  <c r="J40" i="1" s="1"/>
  <c r="T40" i="1"/>
  <c r="S40" i="1"/>
  <c r="R40" i="1"/>
  <c r="Q40" i="1"/>
  <c r="P40" i="1"/>
  <c r="O40" i="1"/>
  <c r="N40" i="1"/>
  <c r="T39" i="1"/>
  <c r="S39" i="1"/>
  <c r="R39" i="1"/>
  <c r="Q39" i="1"/>
  <c r="P39" i="1"/>
  <c r="O39" i="1"/>
  <c r="N39" i="1"/>
  <c r="U39" i="1" s="1"/>
  <c r="J39" i="1" s="1"/>
  <c r="U38" i="1"/>
  <c r="J38" i="1" s="1"/>
  <c r="T38" i="1"/>
  <c r="S38" i="1"/>
  <c r="R38" i="1"/>
  <c r="Q38" i="1"/>
  <c r="P38" i="1"/>
  <c r="O38" i="1"/>
  <c r="N38" i="1"/>
  <c r="T37" i="1"/>
  <c r="S37" i="1"/>
  <c r="R37" i="1"/>
  <c r="Q37" i="1"/>
  <c r="P37" i="1"/>
  <c r="O37" i="1"/>
  <c r="N37" i="1"/>
  <c r="T36" i="1"/>
  <c r="S36" i="1"/>
  <c r="R36" i="1"/>
  <c r="Q36" i="1"/>
  <c r="U36" i="1" s="1"/>
  <c r="J36" i="1" s="1"/>
  <c r="P36" i="1"/>
  <c r="O36" i="1"/>
  <c r="N36" i="1"/>
  <c r="T35" i="1"/>
  <c r="S35" i="1"/>
  <c r="R35" i="1"/>
  <c r="Q35" i="1"/>
  <c r="P35" i="1"/>
  <c r="O35" i="1"/>
  <c r="N35" i="1"/>
  <c r="T34" i="1"/>
  <c r="S34" i="1"/>
  <c r="R34" i="1"/>
  <c r="Q34" i="1"/>
  <c r="P34" i="1"/>
  <c r="O34" i="1"/>
  <c r="N34" i="1"/>
  <c r="T33" i="1"/>
  <c r="S33" i="1"/>
  <c r="R33" i="1"/>
  <c r="Q33" i="1"/>
  <c r="P33" i="1"/>
  <c r="O33" i="1"/>
  <c r="U33" i="1" s="1"/>
  <c r="J33" i="1" s="1"/>
  <c r="N33" i="1"/>
  <c r="U32" i="1"/>
  <c r="J32" i="1" s="1"/>
  <c r="T32" i="1"/>
  <c r="S32" i="1"/>
  <c r="R32" i="1"/>
  <c r="Q32" i="1"/>
  <c r="P32" i="1"/>
  <c r="O32" i="1"/>
  <c r="N32" i="1"/>
  <c r="T31" i="1"/>
  <c r="S31" i="1"/>
  <c r="R31" i="1"/>
  <c r="Q31" i="1"/>
  <c r="P31" i="1"/>
  <c r="O31" i="1"/>
  <c r="N31" i="1"/>
  <c r="U31" i="1" s="1"/>
  <c r="J31" i="1" s="1"/>
  <c r="U30" i="1"/>
  <c r="J30" i="1" s="1"/>
  <c r="T30" i="1"/>
  <c r="S30" i="1"/>
  <c r="R30" i="1"/>
  <c r="Q30" i="1"/>
  <c r="P30" i="1"/>
  <c r="O30" i="1"/>
  <c r="N30" i="1"/>
  <c r="T29" i="1"/>
  <c r="S29" i="1"/>
  <c r="R29" i="1"/>
  <c r="Q29" i="1"/>
  <c r="P29" i="1"/>
  <c r="O29" i="1"/>
  <c r="N29" i="1"/>
  <c r="T28" i="1"/>
  <c r="S28" i="1"/>
  <c r="U28" i="1" s="1"/>
  <c r="J28" i="1" s="1"/>
  <c r="R28" i="1"/>
  <c r="Q28" i="1"/>
  <c r="P28" i="1"/>
  <c r="O28" i="1"/>
  <c r="N28" i="1"/>
  <c r="T27" i="1"/>
  <c r="S27" i="1"/>
  <c r="R27" i="1"/>
  <c r="Q27" i="1"/>
  <c r="P27" i="1"/>
  <c r="O27" i="1"/>
  <c r="N27" i="1"/>
  <c r="T26" i="1"/>
  <c r="S26" i="1"/>
  <c r="R26" i="1"/>
  <c r="Q26" i="1"/>
  <c r="P26" i="1"/>
  <c r="O26" i="1"/>
  <c r="U26" i="1" s="1"/>
  <c r="J26" i="1" s="1"/>
  <c r="N26" i="1"/>
  <c r="T25" i="1"/>
  <c r="S25" i="1"/>
  <c r="R25" i="1"/>
  <c r="Q25" i="1"/>
  <c r="P25" i="1"/>
  <c r="O25" i="1"/>
  <c r="N25" i="1"/>
  <c r="U24" i="1"/>
  <c r="J24" i="1" s="1"/>
  <c r="T24" i="1"/>
  <c r="S24" i="1"/>
  <c r="R24" i="1"/>
  <c r="Q24" i="1"/>
  <c r="P24" i="1"/>
  <c r="O24" i="1"/>
  <c r="N24" i="1"/>
  <c r="U23" i="1"/>
  <c r="J23" i="1" s="1"/>
  <c r="T23" i="1"/>
  <c r="S23" i="1"/>
  <c r="R23" i="1"/>
  <c r="Q23" i="1"/>
  <c r="P23" i="1"/>
  <c r="O23" i="1"/>
  <c r="N23" i="1"/>
  <c r="T22" i="1"/>
  <c r="S22" i="1"/>
  <c r="R22" i="1"/>
  <c r="Q22" i="1"/>
  <c r="P22" i="1"/>
  <c r="O22" i="1"/>
  <c r="U22" i="1" s="1"/>
  <c r="J22" i="1" s="1"/>
  <c r="N22" i="1"/>
  <c r="T21" i="1"/>
  <c r="S21" i="1"/>
  <c r="R21" i="1"/>
  <c r="Q21" i="1"/>
  <c r="P21" i="1"/>
  <c r="O21" i="1"/>
  <c r="N21" i="1"/>
  <c r="T20" i="1"/>
  <c r="S20" i="1"/>
  <c r="R20" i="1"/>
  <c r="Q20" i="1"/>
  <c r="P20" i="1"/>
  <c r="O20" i="1"/>
  <c r="U20" i="1" s="1"/>
  <c r="J20" i="1" s="1"/>
  <c r="N20" i="1"/>
  <c r="T19" i="1"/>
  <c r="S19" i="1"/>
  <c r="R19" i="1"/>
  <c r="Q19" i="1"/>
  <c r="P19" i="1"/>
  <c r="O19" i="1"/>
  <c r="U19" i="1" s="1"/>
  <c r="J19" i="1" s="1"/>
  <c r="N19" i="1"/>
  <c r="U18" i="1"/>
  <c r="J18" i="1" s="1"/>
  <c r="T18" i="1"/>
  <c r="S18" i="1"/>
  <c r="R18" i="1"/>
  <c r="Q18" i="1"/>
  <c r="P18" i="1"/>
  <c r="O18" i="1"/>
  <c r="N18" i="1"/>
  <c r="T17" i="1"/>
  <c r="U17" i="1" s="1"/>
  <c r="S17" i="1"/>
  <c r="R17" i="1"/>
  <c r="Q17" i="1"/>
  <c r="P17" i="1"/>
  <c r="O17" i="1"/>
  <c r="N17" i="1"/>
  <c r="T16" i="1"/>
  <c r="S16" i="1"/>
  <c r="R16" i="1"/>
  <c r="Q16" i="1"/>
  <c r="P16" i="1"/>
  <c r="O16" i="1"/>
  <c r="N16" i="1"/>
  <c r="U16" i="1" s="1"/>
  <c r="B16" i="1"/>
  <c r="A16" i="1" s="1"/>
  <c r="W15" i="1"/>
  <c r="V15" i="1"/>
  <c r="N10" i="1"/>
  <c r="F10" i="1"/>
  <c r="U9" i="1"/>
  <c r="U10" i="1" s="1"/>
  <c r="T46" i="16"/>
  <c r="U46" i="16" s="1"/>
  <c r="J46" i="16" s="1"/>
  <c r="S46" i="16"/>
  <c r="R46" i="16"/>
  <c r="Q46" i="16"/>
  <c r="P46" i="16"/>
  <c r="O46" i="16"/>
  <c r="N46" i="16"/>
  <c r="T45" i="16"/>
  <c r="S45" i="16"/>
  <c r="R45" i="16"/>
  <c r="Q45" i="16"/>
  <c r="P45" i="16"/>
  <c r="O45" i="16"/>
  <c r="N45" i="16"/>
  <c r="U45" i="16" s="1"/>
  <c r="J45" i="16" s="1"/>
  <c r="T44" i="16"/>
  <c r="S44" i="16"/>
  <c r="U44" i="16" s="1"/>
  <c r="J44" i="16" s="1"/>
  <c r="R44" i="16"/>
  <c r="Q44" i="16"/>
  <c r="P44" i="16"/>
  <c r="O44" i="16"/>
  <c r="N44" i="16"/>
  <c r="T43" i="16"/>
  <c r="S43" i="16"/>
  <c r="R43" i="16"/>
  <c r="Q43" i="16"/>
  <c r="P43" i="16"/>
  <c r="O43" i="16"/>
  <c r="U43" i="16" s="1"/>
  <c r="J43" i="16" s="1"/>
  <c r="N43" i="16"/>
  <c r="T42" i="16"/>
  <c r="S42" i="16"/>
  <c r="R42" i="16"/>
  <c r="Q42" i="16"/>
  <c r="P42" i="16"/>
  <c r="O42" i="16"/>
  <c r="U42" i="16" s="1"/>
  <c r="J42" i="16" s="1"/>
  <c r="N42" i="16"/>
  <c r="T41" i="16"/>
  <c r="S41" i="16"/>
  <c r="R41" i="16"/>
  <c r="Q41" i="16"/>
  <c r="P41" i="16"/>
  <c r="O41" i="16"/>
  <c r="U41" i="16" s="1"/>
  <c r="J41" i="16" s="1"/>
  <c r="N41" i="16"/>
  <c r="T40" i="16"/>
  <c r="S40" i="16"/>
  <c r="R40" i="16"/>
  <c r="Q40" i="16"/>
  <c r="P40" i="16"/>
  <c r="O40" i="16"/>
  <c r="U40" i="16" s="1"/>
  <c r="J40" i="16" s="1"/>
  <c r="N40" i="16"/>
  <c r="U39" i="16"/>
  <c r="J39" i="16" s="1"/>
  <c r="T39" i="16"/>
  <c r="S39" i="16"/>
  <c r="R39" i="16"/>
  <c r="Q39" i="16"/>
  <c r="P39" i="16"/>
  <c r="O39" i="16"/>
  <c r="N39" i="16"/>
  <c r="T38" i="16"/>
  <c r="U38" i="16" s="1"/>
  <c r="J38" i="16" s="1"/>
  <c r="S38" i="16"/>
  <c r="R38" i="16"/>
  <c r="Q38" i="16"/>
  <c r="P38" i="16"/>
  <c r="O38" i="16"/>
  <c r="N38" i="16"/>
  <c r="T37" i="16"/>
  <c r="S37" i="16"/>
  <c r="R37" i="16"/>
  <c r="Q37" i="16"/>
  <c r="P37" i="16"/>
  <c r="O37" i="16"/>
  <c r="N37" i="16"/>
  <c r="U37" i="16" s="1"/>
  <c r="J37" i="16" s="1"/>
  <c r="T36" i="16"/>
  <c r="S36" i="16"/>
  <c r="U36" i="16" s="1"/>
  <c r="J36" i="16" s="1"/>
  <c r="R36" i="16"/>
  <c r="Q36" i="16"/>
  <c r="P36" i="16"/>
  <c r="O36" i="16"/>
  <c r="N36" i="16"/>
  <c r="T35" i="16"/>
  <c r="S35" i="16"/>
  <c r="R35" i="16"/>
  <c r="Q35" i="16"/>
  <c r="P35" i="16"/>
  <c r="O35" i="16"/>
  <c r="U35" i="16" s="1"/>
  <c r="J35" i="16" s="1"/>
  <c r="N35" i="16"/>
  <c r="T34" i="16"/>
  <c r="S34" i="16"/>
  <c r="R34" i="16"/>
  <c r="Q34" i="16"/>
  <c r="P34" i="16"/>
  <c r="O34" i="16"/>
  <c r="N34" i="16"/>
  <c r="U34" i="16" s="1"/>
  <c r="J34" i="16" s="1"/>
  <c r="T33" i="16"/>
  <c r="S33" i="16"/>
  <c r="R33" i="16"/>
  <c r="Q33" i="16"/>
  <c r="P33" i="16"/>
  <c r="O33" i="16"/>
  <c r="U33" i="16" s="1"/>
  <c r="J33" i="16" s="1"/>
  <c r="N33" i="16"/>
  <c r="T32" i="16"/>
  <c r="S32" i="16"/>
  <c r="R32" i="16"/>
  <c r="Q32" i="16"/>
  <c r="P32" i="16"/>
  <c r="O32" i="16"/>
  <c r="U32" i="16" s="1"/>
  <c r="J32" i="16" s="1"/>
  <c r="N32" i="16"/>
  <c r="U31" i="16"/>
  <c r="J31" i="16" s="1"/>
  <c r="T31" i="16"/>
  <c r="S31" i="16"/>
  <c r="R31" i="16"/>
  <c r="Q31" i="16"/>
  <c r="P31" i="16"/>
  <c r="O31" i="16"/>
  <c r="N31" i="16"/>
  <c r="T30" i="16"/>
  <c r="U30" i="16" s="1"/>
  <c r="J30" i="16" s="1"/>
  <c r="S30" i="16"/>
  <c r="R30" i="16"/>
  <c r="Q30" i="16"/>
  <c r="P30" i="16"/>
  <c r="O30" i="16"/>
  <c r="N30" i="16"/>
  <c r="T29" i="16"/>
  <c r="S29" i="16"/>
  <c r="R29" i="16"/>
  <c r="Q29" i="16"/>
  <c r="P29" i="16"/>
  <c r="O29" i="16"/>
  <c r="U29" i="16" s="1"/>
  <c r="J29" i="16" s="1"/>
  <c r="N29" i="16"/>
  <c r="T28" i="16"/>
  <c r="S28" i="16"/>
  <c r="U28" i="16" s="1"/>
  <c r="J28" i="16" s="1"/>
  <c r="R28" i="16"/>
  <c r="Q28" i="16"/>
  <c r="P28" i="16"/>
  <c r="O28" i="16"/>
  <c r="N28" i="16"/>
  <c r="T27" i="16"/>
  <c r="S27" i="16"/>
  <c r="R27" i="16"/>
  <c r="Q27" i="16"/>
  <c r="P27" i="16"/>
  <c r="O27" i="16"/>
  <c r="U27" i="16" s="1"/>
  <c r="J27" i="16" s="1"/>
  <c r="N27" i="16"/>
  <c r="T26" i="16"/>
  <c r="S26" i="16"/>
  <c r="R26" i="16"/>
  <c r="Q26" i="16"/>
  <c r="P26" i="16"/>
  <c r="O26" i="16"/>
  <c r="N26" i="16"/>
  <c r="U26" i="16" s="1"/>
  <c r="J26" i="16" s="1"/>
  <c r="T25" i="16"/>
  <c r="S25" i="16"/>
  <c r="R25" i="16"/>
  <c r="Q25" i="16"/>
  <c r="P25" i="16"/>
  <c r="O25" i="16"/>
  <c r="U25" i="16" s="1"/>
  <c r="J25" i="16" s="1"/>
  <c r="N25" i="16"/>
  <c r="T24" i="16"/>
  <c r="S24" i="16"/>
  <c r="R24" i="16"/>
  <c r="Q24" i="16"/>
  <c r="P24" i="16"/>
  <c r="O24" i="16"/>
  <c r="U24" i="16" s="1"/>
  <c r="J24" i="16" s="1"/>
  <c r="N24" i="16"/>
  <c r="S23" i="16"/>
  <c r="R23" i="16"/>
  <c r="Q23" i="16"/>
  <c r="P23" i="16"/>
  <c r="O23" i="16"/>
  <c r="N23" i="16"/>
  <c r="U22" i="16"/>
  <c r="J22" i="16" s="1"/>
  <c r="T22" i="16"/>
  <c r="S22" i="16"/>
  <c r="R22" i="16"/>
  <c r="Q22" i="16"/>
  <c r="P22" i="16"/>
  <c r="O22" i="16"/>
  <c r="N22" i="16"/>
  <c r="T21" i="16"/>
  <c r="U21" i="16" s="1"/>
  <c r="J21" i="16" s="1"/>
  <c r="S21" i="16"/>
  <c r="R21" i="16"/>
  <c r="Q21" i="16"/>
  <c r="P21" i="16"/>
  <c r="O21" i="16"/>
  <c r="N21" i="16"/>
  <c r="T20" i="16"/>
  <c r="S20" i="16"/>
  <c r="R20" i="16"/>
  <c r="Q20" i="16"/>
  <c r="P20" i="16"/>
  <c r="O20" i="16"/>
  <c r="N20" i="16"/>
  <c r="U20" i="16" s="1"/>
  <c r="J20" i="16" s="1"/>
  <c r="T19" i="16"/>
  <c r="S19" i="16"/>
  <c r="U19" i="16" s="1"/>
  <c r="J19" i="16" s="1"/>
  <c r="R19" i="16"/>
  <c r="Q19" i="16"/>
  <c r="P19" i="16"/>
  <c r="O19" i="16"/>
  <c r="N19" i="16"/>
  <c r="T18" i="16"/>
  <c r="S18" i="16"/>
  <c r="R18" i="16"/>
  <c r="Q18" i="16"/>
  <c r="P18" i="16"/>
  <c r="O18" i="16"/>
  <c r="U18" i="16" s="1"/>
  <c r="J18" i="16" s="1"/>
  <c r="N18" i="16"/>
  <c r="T17" i="16"/>
  <c r="S17" i="16"/>
  <c r="R17" i="16"/>
  <c r="Q17" i="16"/>
  <c r="U17" i="16" s="1"/>
  <c r="J17" i="16" s="1"/>
  <c r="P17" i="16"/>
  <c r="O17" i="16"/>
  <c r="N17" i="16"/>
  <c r="S16" i="16"/>
  <c r="R16" i="16"/>
  <c r="Q16" i="16"/>
  <c r="P16" i="16"/>
  <c r="O16" i="16"/>
  <c r="N16" i="16"/>
  <c r="B16" i="16"/>
  <c r="B17" i="16" s="1"/>
  <c r="A16" i="16"/>
  <c r="W15" i="16"/>
  <c r="V15" i="16"/>
  <c r="U10" i="16"/>
  <c r="N10" i="16"/>
  <c r="F10" i="16" s="1"/>
  <c r="U42" i="14" l="1"/>
  <c r="J42" i="14" s="1"/>
  <c r="U19" i="12"/>
  <c r="J19" i="12" s="1"/>
  <c r="U29" i="12"/>
  <c r="J29" i="12" s="1"/>
  <c r="U41" i="12"/>
  <c r="J41" i="12" s="1"/>
  <c r="U18" i="12"/>
  <c r="J18" i="12" s="1"/>
  <c r="U46" i="12"/>
  <c r="J46" i="12" s="1"/>
  <c r="U27" i="12"/>
  <c r="J27" i="12" s="1"/>
  <c r="U32" i="12"/>
  <c r="J32" i="12" s="1"/>
  <c r="U36" i="12"/>
  <c r="J36" i="12" s="1"/>
  <c r="U24" i="12"/>
  <c r="J24" i="12" s="1"/>
  <c r="U31" i="12"/>
  <c r="J31" i="12" s="1"/>
  <c r="U38" i="12"/>
  <c r="J38" i="12" s="1"/>
  <c r="U17" i="7"/>
  <c r="J17" i="7" s="1"/>
  <c r="U38" i="6"/>
  <c r="J38" i="6" s="1"/>
  <c r="U22" i="6"/>
  <c r="J22" i="6" s="1"/>
  <c r="U40" i="6"/>
  <c r="J40" i="6" s="1"/>
  <c r="U41" i="6"/>
  <c r="J41" i="6" s="1"/>
  <c r="U17" i="6"/>
  <c r="J17" i="6" s="1"/>
  <c r="U39" i="6"/>
  <c r="J39" i="6" s="1"/>
  <c r="U16" i="6"/>
  <c r="J16" i="6" s="1"/>
  <c r="U30" i="6"/>
  <c r="J30" i="6" s="1"/>
  <c r="U23" i="3"/>
  <c r="J23" i="3" s="1"/>
  <c r="U28" i="3"/>
  <c r="J28" i="3" s="1"/>
  <c r="U44" i="3"/>
  <c r="J44" i="3" s="1"/>
  <c r="U16" i="3"/>
  <c r="J16" i="3" s="1"/>
  <c r="U20" i="3"/>
  <c r="J20" i="3" s="1"/>
  <c r="U36" i="3"/>
  <c r="J36" i="3" s="1"/>
  <c r="U17" i="3"/>
  <c r="J17" i="3" s="1"/>
  <c r="U18" i="3"/>
  <c r="J18" i="3" s="1"/>
  <c r="U34" i="3"/>
  <c r="J34" i="3" s="1"/>
  <c r="U22" i="3"/>
  <c r="J22" i="3" s="1"/>
  <c r="U24" i="3"/>
  <c r="J24" i="3" s="1"/>
  <c r="U31" i="3"/>
  <c r="J31" i="3" s="1"/>
  <c r="U38" i="3"/>
  <c r="J38" i="3" s="1"/>
  <c r="U40" i="3"/>
  <c r="J40" i="3" s="1"/>
  <c r="U21" i="3"/>
  <c r="J21" i="3" s="1"/>
  <c r="U25" i="3"/>
  <c r="J25" i="3" s="1"/>
  <c r="U26" i="3"/>
  <c r="J26" i="3" s="1"/>
  <c r="U37" i="3"/>
  <c r="J37" i="3" s="1"/>
  <c r="U41" i="3"/>
  <c r="J41" i="3" s="1"/>
  <c r="U42" i="3"/>
  <c r="J42" i="3" s="1"/>
  <c r="U30" i="3"/>
  <c r="J30" i="3" s="1"/>
  <c r="U32" i="3"/>
  <c r="J32" i="3" s="1"/>
  <c r="U39" i="3"/>
  <c r="J39" i="3" s="1"/>
  <c r="U46" i="3"/>
  <c r="J46" i="3" s="1"/>
  <c r="A17" i="9"/>
  <c r="B18" i="9"/>
  <c r="A16" i="3"/>
  <c r="B17" i="3"/>
  <c r="B17" i="1"/>
  <c r="B18" i="1" s="1"/>
  <c r="A18" i="1" s="1"/>
  <c r="I23" i="16"/>
  <c r="T23" i="16" s="1"/>
  <c r="U23" i="16" s="1"/>
  <c r="J23" i="16" s="1"/>
  <c r="I16" i="16"/>
  <c r="T16" i="16" s="1"/>
  <c r="U16" i="16"/>
  <c r="W16" i="1"/>
  <c r="L16" i="1" s="1"/>
  <c r="V16" i="1"/>
  <c r="J16" i="1"/>
  <c r="V16" i="16"/>
  <c r="A17" i="16"/>
  <c r="B18" i="16"/>
  <c r="J17" i="1"/>
  <c r="B19" i="1"/>
  <c r="B18" i="3"/>
  <c r="A17" i="3"/>
  <c r="B18" i="5"/>
  <c r="A17" i="5"/>
  <c r="U27" i="1"/>
  <c r="J27" i="1" s="1"/>
  <c r="U19" i="3"/>
  <c r="J19" i="3" s="1"/>
  <c r="U27" i="3"/>
  <c r="J27" i="3" s="1"/>
  <c r="U35" i="3"/>
  <c r="J35" i="3" s="1"/>
  <c r="U43" i="3"/>
  <c r="J43" i="3" s="1"/>
  <c r="U21" i="1"/>
  <c r="J21" i="1" s="1"/>
  <c r="U34" i="1"/>
  <c r="J34" i="1" s="1"/>
  <c r="U42" i="1"/>
  <c r="J42" i="1" s="1"/>
  <c r="U43" i="1"/>
  <c r="J43" i="1" s="1"/>
  <c r="U45" i="1"/>
  <c r="J45" i="1" s="1"/>
  <c r="B18" i="4"/>
  <c r="A17" i="4"/>
  <c r="U9" i="3"/>
  <c r="U25" i="1"/>
  <c r="J25" i="1" s="1"/>
  <c r="U29" i="1"/>
  <c r="J29" i="1" s="1"/>
  <c r="U35" i="1"/>
  <c r="J35" i="1" s="1"/>
  <c r="U37" i="1"/>
  <c r="J37" i="1" s="1"/>
  <c r="U16" i="4"/>
  <c r="U20" i="4"/>
  <c r="J20" i="4" s="1"/>
  <c r="U22" i="4"/>
  <c r="J22" i="4" s="1"/>
  <c r="U24" i="4"/>
  <c r="J24" i="4" s="1"/>
  <c r="U28" i="4"/>
  <c r="J28" i="4" s="1"/>
  <c r="U30" i="4"/>
  <c r="J30" i="4" s="1"/>
  <c r="U32" i="4"/>
  <c r="J32" i="4" s="1"/>
  <c r="U36" i="4"/>
  <c r="J36" i="4" s="1"/>
  <c r="U38" i="4"/>
  <c r="J38" i="4" s="1"/>
  <c r="U40" i="4"/>
  <c r="J40" i="4" s="1"/>
  <c r="U41" i="4"/>
  <c r="J41" i="4" s="1"/>
  <c r="U43" i="4"/>
  <c r="J43" i="4" s="1"/>
  <c r="U45" i="5"/>
  <c r="J45" i="5" s="1"/>
  <c r="V16" i="5"/>
  <c r="B18" i="6"/>
  <c r="A17" i="6"/>
  <c r="A16" i="4"/>
  <c r="U20" i="6"/>
  <c r="J20" i="6" s="1"/>
  <c r="U28" i="6"/>
  <c r="J28" i="6" s="1"/>
  <c r="U36" i="6"/>
  <c r="J36" i="6" s="1"/>
  <c r="U42" i="6"/>
  <c r="J42" i="6" s="1"/>
  <c r="U44" i="6"/>
  <c r="J44" i="6" s="1"/>
  <c r="U22" i="5"/>
  <c r="J22" i="5" s="1"/>
  <c r="U18" i="6"/>
  <c r="J18" i="6" s="1"/>
  <c r="U19" i="6"/>
  <c r="J19" i="6" s="1"/>
  <c r="U21" i="6"/>
  <c r="J21" i="6" s="1"/>
  <c r="U26" i="6"/>
  <c r="J26" i="6" s="1"/>
  <c r="U27" i="6"/>
  <c r="J27" i="6" s="1"/>
  <c r="U29" i="6"/>
  <c r="J29" i="6" s="1"/>
  <c r="U34" i="6"/>
  <c r="J34" i="6" s="1"/>
  <c r="U35" i="6"/>
  <c r="J35" i="6" s="1"/>
  <c r="U37" i="6"/>
  <c r="J37" i="6" s="1"/>
  <c r="U43" i="6"/>
  <c r="J43" i="6" s="1"/>
  <c r="U45" i="6"/>
  <c r="J45" i="6" s="1"/>
  <c r="J16" i="5"/>
  <c r="U23" i="5"/>
  <c r="J23" i="5" s="1"/>
  <c r="V17" i="8"/>
  <c r="K16" i="8"/>
  <c r="B17" i="7"/>
  <c r="U23" i="7"/>
  <c r="J23" i="7" s="1"/>
  <c r="U31" i="7"/>
  <c r="J31" i="7" s="1"/>
  <c r="A16" i="6"/>
  <c r="B18" i="8"/>
  <c r="A17" i="8"/>
  <c r="U32" i="8"/>
  <c r="J32" i="8" s="1"/>
  <c r="V16" i="7"/>
  <c r="U32" i="7"/>
  <c r="J32" i="7" s="1"/>
  <c r="U34" i="7"/>
  <c r="J34" i="7" s="1"/>
  <c r="U30" i="8"/>
  <c r="J30" i="8" s="1"/>
  <c r="U24" i="7"/>
  <c r="J24" i="7" s="1"/>
  <c r="J16" i="8"/>
  <c r="U24" i="8"/>
  <c r="J24" i="8" s="1"/>
  <c r="U22" i="7"/>
  <c r="J22" i="7" s="1"/>
  <c r="U30" i="7"/>
  <c r="J30" i="7" s="1"/>
  <c r="U39" i="7"/>
  <c r="J39" i="7" s="1"/>
  <c r="U42" i="7"/>
  <c r="J42" i="7" s="1"/>
  <c r="U30" i="9"/>
  <c r="J30" i="9" s="1"/>
  <c r="U33" i="9"/>
  <c r="J33" i="9" s="1"/>
  <c r="U38" i="9"/>
  <c r="J38" i="9" s="1"/>
  <c r="U41" i="9"/>
  <c r="J41" i="9" s="1"/>
  <c r="U46" i="9"/>
  <c r="J46" i="9" s="1"/>
  <c r="U45" i="8"/>
  <c r="J45" i="8" s="1"/>
  <c r="U25" i="8"/>
  <c r="J25" i="8" s="1"/>
  <c r="U33" i="8"/>
  <c r="J33" i="8" s="1"/>
  <c r="U37" i="8"/>
  <c r="J37" i="8" s="1"/>
  <c r="U16" i="9"/>
  <c r="B19" i="9"/>
  <c r="A18" i="9"/>
  <c r="B18" i="10"/>
  <c r="A17" i="10"/>
  <c r="U41" i="8"/>
  <c r="J41" i="8" s="1"/>
  <c r="U24" i="9"/>
  <c r="J24" i="9" s="1"/>
  <c r="U27" i="8"/>
  <c r="J27" i="8" s="1"/>
  <c r="U29" i="8"/>
  <c r="J29" i="8" s="1"/>
  <c r="U17" i="9"/>
  <c r="J17" i="9" s="1"/>
  <c r="U25" i="9"/>
  <c r="J25" i="9" s="1"/>
  <c r="U16" i="10"/>
  <c r="U34" i="8"/>
  <c r="J34" i="8" s="1"/>
  <c r="U42" i="8"/>
  <c r="J42" i="8" s="1"/>
  <c r="U19" i="9"/>
  <c r="J19" i="9" s="1"/>
  <c r="U27" i="9"/>
  <c r="J27" i="9" s="1"/>
  <c r="U17" i="10"/>
  <c r="J17" i="10" s="1"/>
  <c r="U19" i="10"/>
  <c r="J19" i="10" s="1"/>
  <c r="U36" i="10"/>
  <c r="J36" i="10" s="1"/>
  <c r="U37" i="10"/>
  <c r="J37" i="10" s="1"/>
  <c r="U44" i="10"/>
  <c r="J44" i="10" s="1"/>
  <c r="U45" i="10"/>
  <c r="J45" i="10" s="1"/>
  <c r="U16" i="11"/>
  <c r="U24" i="11"/>
  <c r="J24" i="11" s="1"/>
  <c r="U32" i="11"/>
  <c r="J32" i="11" s="1"/>
  <c r="U40" i="11"/>
  <c r="J40" i="11" s="1"/>
  <c r="U22" i="12"/>
  <c r="J22" i="12" s="1"/>
  <c r="U31" i="10"/>
  <c r="J31" i="10" s="1"/>
  <c r="U39" i="10"/>
  <c r="J39" i="10" s="1"/>
  <c r="B17" i="12"/>
  <c r="A16" i="12"/>
  <c r="U19" i="11"/>
  <c r="J19" i="11" s="1"/>
  <c r="U27" i="11"/>
  <c r="J27" i="11" s="1"/>
  <c r="U35" i="11"/>
  <c r="J35" i="11" s="1"/>
  <c r="U43" i="11"/>
  <c r="J43" i="11" s="1"/>
  <c r="U16" i="12"/>
  <c r="B18" i="13"/>
  <c r="A17" i="13"/>
  <c r="A16" i="10"/>
  <c r="U33" i="10"/>
  <c r="J33" i="10" s="1"/>
  <c r="U41" i="10"/>
  <c r="J41" i="10" s="1"/>
  <c r="U20" i="11"/>
  <c r="J20" i="11" s="1"/>
  <c r="U28" i="11"/>
  <c r="J28" i="11" s="1"/>
  <c r="U36" i="11"/>
  <c r="J36" i="11" s="1"/>
  <c r="U44" i="11"/>
  <c r="J44" i="11" s="1"/>
  <c r="U30" i="12"/>
  <c r="J30" i="12" s="1"/>
  <c r="U33" i="12"/>
  <c r="J33" i="12" s="1"/>
  <c r="U25" i="10"/>
  <c r="J25" i="10" s="1"/>
  <c r="U17" i="12"/>
  <c r="J17" i="12" s="1"/>
  <c r="J16" i="13"/>
  <c r="A16" i="11"/>
  <c r="B17" i="11"/>
  <c r="U20" i="12"/>
  <c r="J20" i="12" s="1"/>
  <c r="U35" i="12"/>
  <c r="J35" i="12" s="1"/>
  <c r="B18" i="15"/>
  <c r="A17" i="15"/>
  <c r="U45" i="13"/>
  <c r="J45" i="13" s="1"/>
  <c r="U26" i="12"/>
  <c r="J26" i="12" s="1"/>
  <c r="U28" i="12"/>
  <c r="J28" i="12" s="1"/>
  <c r="U39" i="12"/>
  <c r="J39" i="12" s="1"/>
  <c r="U40" i="12"/>
  <c r="J40" i="12" s="1"/>
  <c r="U42" i="12"/>
  <c r="J42" i="12" s="1"/>
  <c r="U44" i="12"/>
  <c r="J44" i="12" s="1"/>
  <c r="V16" i="13"/>
  <c r="U37" i="13"/>
  <c r="J37" i="13" s="1"/>
  <c r="U38" i="13"/>
  <c r="J38" i="13" s="1"/>
  <c r="U40" i="13"/>
  <c r="J40" i="13" s="1"/>
  <c r="V16" i="14"/>
  <c r="U19" i="14"/>
  <c r="J19" i="14" s="1"/>
  <c r="U35" i="14"/>
  <c r="J35" i="14" s="1"/>
  <c r="U34" i="12"/>
  <c r="J34" i="12" s="1"/>
  <c r="U37" i="12"/>
  <c r="J37" i="12" s="1"/>
  <c r="U20" i="13"/>
  <c r="J20" i="13" s="1"/>
  <c r="U29" i="13"/>
  <c r="J29" i="13" s="1"/>
  <c r="U30" i="13"/>
  <c r="J30" i="13" s="1"/>
  <c r="U32" i="13"/>
  <c r="J32" i="13" s="1"/>
  <c r="A16" i="13"/>
  <c r="U27" i="13"/>
  <c r="J27" i="13" s="1"/>
  <c r="U35" i="13"/>
  <c r="J35" i="13" s="1"/>
  <c r="U43" i="13"/>
  <c r="J43" i="13" s="1"/>
  <c r="U17" i="15"/>
  <c r="J17" i="15" s="1"/>
  <c r="U25" i="15"/>
  <c r="J25" i="15" s="1"/>
  <c r="U17" i="14"/>
  <c r="J17" i="14" s="1"/>
  <c r="U25" i="14"/>
  <c r="J25" i="14" s="1"/>
  <c r="U33" i="14"/>
  <c r="J33" i="14" s="1"/>
  <c r="U41" i="14"/>
  <c r="J41" i="14" s="1"/>
  <c r="U26" i="13"/>
  <c r="J26" i="13" s="1"/>
  <c r="U34" i="13"/>
  <c r="J34" i="13" s="1"/>
  <c r="U42" i="13"/>
  <c r="J42" i="13" s="1"/>
  <c r="B17" i="14"/>
  <c r="A16" i="14"/>
  <c r="U44" i="14"/>
  <c r="J44" i="14" s="1"/>
  <c r="V16" i="15"/>
  <c r="A16" i="15"/>
  <c r="V16" i="6" l="1"/>
  <c r="W16" i="3"/>
  <c r="V16" i="3"/>
  <c r="V17" i="3" s="1"/>
  <c r="V18" i="3" s="1"/>
  <c r="K16" i="3"/>
  <c r="W18" i="1"/>
  <c r="L18" i="1" s="1"/>
  <c r="W17" i="1"/>
  <c r="L17" i="1" s="1"/>
  <c r="A17" i="1"/>
  <c r="V16" i="12"/>
  <c r="J16" i="12"/>
  <c r="J16" i="9"/>
  <c r="V17" i="7"/>
  <c r="K16" i="7"/>
  <c r="B18" i="7"/>
  <c r="A17" i="7"/>
  <c r="B19" i="6"/>
  <c r="A18" i="6"/>
  <c r="U9" i="4"/>
  <c r="U10" i="3"/>
  <c r="K16" i="16"/>
  <c r="V17" i="16"/>
  <c r="B18" i="14"/>
  <c r="A17" i="14"/>
  <c r="V16" i="10"/>
  <c r="J16" i="10"/>
  <c r="K17" i="8"/>
  <c r="V18" i="8"/>
  <c r="V17" i="5"/>
  <c r="K16" i="5"/>
  <c r="B20" i="1"/>
  <c r="A19" i="1"/>
  <c r="W19" i="1"/>
  <c r="L19" i="1" s="1"/>
  <c r="V17" i="1"/>
  <c r="K16" i="1"/>
  <c r="B19" i="15"/>
  <c r="A18" i="15"/>
  <c r="J16" i="4"/>
  <c r="V16" i="4"/>
  <c r="K17" i="3"/>
  <c r="J16" i="11"/>
  <c r="V16" i="11"/>
  <c r="V17" i="15"/>
  <c r="K16" i="15"/>
  <c r="B19" i="10"/>
  <c r="A18" i="10"/>
  <c r="B19" i="8"/>
  <c r="A18" i="8"/>
  <c r="B19" i="5"/>
  <c r="A18" i="5"/>
  <c r="J16" i="16"/>
  <c r="W16" i="16"/>
  <c r="B18" i="12"/>
  <c r="A17" i="12"/>
  <c r="V17" i="13"/>
  <c r="K16" i="13"/>
  <c r="V16" i="9"/>
  <c r="A18" i="16"/>
  <c r="B19" i="16"/>
  <c r="B20" i="9"/>
  <c r="A19" i="9"/>
  <c r="B19" i="3"/>
  <c r="A18" i="3"/>
  <c r="V17" i="14"/>
  <c r="K16" i="14"/>
  <c r="B18" i="11"/>
  <c r="A17" i="11"/>
  <c r="B19" i="13"/>
  <c r="A18" i="13"/>
  <c r="B19" i="4"/>
  <c r="A18" i="4"/>
  <c r="V17" i="6" l="1"/>
  <c r="K16" i="6"/>
  <c r="L16" i="3"/>
  <c r="W17" i="3"/>
  <c r="K17" i="1"/>
  <c r="V18" i="1"/>
  <c r="B19" i="7"/>
  <c r="A18" i="7"/>
  <c r="V17" i="10"/>
  <c r="K16" i="10"/>
  <c r="V17" i="9"/>
  <c r="K16" i="9"/>
  <c r="U9" i="5"/>
  <c r="U10" i="4"/>
  <c r="K17" i="7"/>
  <c r="V18" i="7"/>
  <c r="B19" i="11"/>
  <c r="A18" i="11"/>
  <c r="V19" i="3"/>
  <c r="K18" i="3"/>
  <c r="V18" i="13"/>
  <c r="K17" i="13"/>
  <c r="A19" i="10"/>
  <c r="B20" i="10"/>
  <c r="W20" i="1"/>
  <c r="L20" i="1" s="1"/>
  <c r="B21" i="1"/>
  <c r="A20" i="1"/>
  <c r="B20" i="16"/>
  <c r="A19" i="16"/>
  <c r="B19" i="12"/>
  <c r="A18" i="12"/>
  <c r="A18" i="14"/>
  <c r="B19" i="14"/>
  <c r="B20" i="6"/>
  <c r="A19" i="6"/>
  <c r="B21" i="9"/>
  <c r="A20" i="9"/>
  <c r="B20" i="5"/>
  <c r="A19" i="5"/>
  <c r="B20" i="4"/>
  <c r="A19" i="4"/>
  <c r="V18" i="14"/>
  <c r="K17" i="14"/>
  <c r="B20" i="13"/>
  <c r="A19" i="13"/>
  <c r="V18" i="15"/>
  <c r="K17" i="15"/>
  <c r="B20" i="15"/>
  <c r="A19" i="15"/>
  <c r="V18" i="5"/>
  <c r="K17" i="5"/>
  <c r="B20" i="8"/>
  <c r="A19" i="8"/>
  <c r="V17" i="4"/>
  <c r="K16" i="4"/>
  <c r="B20" i="3"/>
  <c r="A19" i="3"/>
  <c r="L16" i="16"/>
  <c r="W17" i="16"/>
  <c r="V17" i="11"/>
  <c r="K16" i="11"/>
  <c r="V19" i="8"/>
  <c r="K18" i="8"/>
  <c r="V18" i="16"/>
  <c r="K17" i="16"/>
  <c r="V17" i="12"/>
  <c r="K16" i="12"/>
  <c r="V18" i="6" l="1"/>
  <c r="K17" i="6"/>
  <c r="L17" i="3"/>
  <c r="W18" i="3"/>
  <c r="L17" i="16"/>
  <c r="W18" i="16"/>
  <c r="B21" i="6"/>
  <c r="A20" i="6"/>
  <c r="B20" i="12"/>
  <c r="A19" i="12"/>
  <c r="B20" i="11"/>
  <c r="A19" i="11"/>
  <c r="A19" i="14"/>
  <c r="B20" i="14"/>
  <c r="V19" i="7"/>
  <c r="K18" i="7"/>
  <c r="V18" i="10"/>
  <c r="K17" i="10"/>
  <c r="B21" i="4"/>
  <c r="A20" i="4"/>
  <c r="V18" i="9"/>
  <c r="K17" i="9"/>
  <c r="B21" i="8"/>
  <c r="A20" i="8"/>
  <c r="K18" i="5"/>
  <c r="V19" i="5"/>
  <c r="B21" i="3"/>
  <c r="A20" i="3"/>
  <c r="B21" i="16"/>
  <c r="A20" i="16"/>
  <c r="V19" i="13"/>
  <c r="K18" i="13"/>
  <c r="B21" i="15"/>
  <c r="A20" i="15"/>
  <c r="K18" i="14"/>
  <c r="V19" i="14"/>
  <c r="B20" i="7"/>
  <c r="A19" i="7"/>
  <c r="K18" i="15"/>
  <c r="V19" i="15"/>
  <c r="B21" i="10"/>
  <c r="A20" i="10"/>
  <c r="B21" i="13"/>
  <c r="A20" i="13"/>
  <c r="V20" i="8"/>
  <c r="K19" i="8"/>
  <c r="K17" i="4"/>
  <c r="V18" i="4"/>
  <c r="B22" i="9"/>
  <c r="A21" i="9"/>
  <c r="B22" i="1"/>
  <c r="A21" i="1"/>
  <c r="W21" i="1"/>
  <c r="L21" i="1" s="1"/>
  <c r="V20" i="3"/>
  <c r="K19" i="3"/>
  <c r="U9" i="6"/>
  <c r="U10" i="5"/>
  <c r="K18" i="1"/>
  <c r="V19" i="1"/>
  <c r="V18" i="12"/>
  <c r="K17" i="12"/>
  <c r="V19" i="16"/>
  <c r="K18" i="16"/>
  <c r="B21" i="5"/>
  <c r="A20" i="5"/>
  <c r="V18" i="11"/>
  <c r="K17" i="11"/>
  <c r="K18" i="6" l="1"/>
  <c r="V19" i="6"/>
  <c r="L18" i="3"/>
  <c r="W19" i="3"/>
  <c r="K19" i="7"/>
  <c r="V20" i="7"/>
  <c r="V20" i="15"/>
  <c r="K19" i="15"/>
  <c r="K18" i="9"/>
  <c r="V19" i="9"/>
  <c r="B21" i="14"/>
  <c r="A20" i="14"/>
  <c r="A20" i="12"/>
  <c r="B21" i="12"/>
  <c r="V21" i="8"/>
  <c r="K20" i="8"/>
  <c r="V19" i="11"/>
  <c r="K18" i="11"/>
  <c r="B22" i="10"/>
  <c r="A21" i="10"/>
  <c r="B23" i="1"/>
  <c r="A22" i="1"/>
  <c r="W22" i="1"/>
  <c r="L22" i="1" s="1"/>
  <c r="B22" i="15"/>
  <c r="A21" i="15"/>
  <c r="V20" i="5"/>
  <c r="K19" i="5"/>
  <c r="B22" i="4"/>
  <c r="A21" i="4"/>
  <c r="V20" i="13"/>
  <c r="K19" i="13"/>
  <c r="B22" i="6"/>
  <c r="A21" i="6"/>
  <c r="V20" i="1"/>
  <c r="K19" i="1"/>
  <c r="B22" i="3"/>
  <c r="A21" i="3"/>
  <c r="B22" i="5"/>
  <c r="A21" i="5"/>
  <c r="B22" i="13"/>
  <c r="A21" i="13"/>
  <c r="B21" i="7"/>
  <c r="A20" i="7"/>
  <c r="B21" i="11"/>
  <c r="A20" i="11"/>
  <c r="L18" i="16"/>
  <c r="W19" i="16"/>
  <c r="V19" i="12"/>
  <c r="K18" i="12"/>
  <c r="V19" i="4"/>
  <c r="K18" i="4"/>
  <c r="B22" i="16"/>
  <c r="A21" i="16"/>
  <c r="U9" i="7"/>
  <c r="U10" i="6"/>
  <c r="V20" i="16"/>
  <c r="K19" i="16"/>
  <c r="K20" i="3"/>
  <c r="V21" i="3"/>
  <c r="B23" i="9"/>
  <c r="A22" i="9"/>
  <c r="K19" i="14"/>
  <c r="V20" i="14"/>
  <c r="B22" i="8"/>
  <c r="A21" i="8"/>
  <c r="V19" i="10"/>
  <c r="K18" i="10"/>
  <c r="V20" i="6" l="1"/>
  <c r="K19" i="6"/>
  <c r="L19" i="3"/>
  <c r="W20" i="3"/>
  <c r="U9" i="8"/>
  <c r="U10" i="7"/>
  <c r="V20" i="12"/>
  <c r="K19" i="12"/>
  <c r="B22" i="7"/>
  <c r="A21" i="7"/>
  <c r="V21" i="13"/>
  <c r="K20" i="13"/>
  <c r="B23" i="15"/>
  <c r="A22" i="15"/>
  <c r="V20" i="11"/>
  <c r="K19" i="11"/>
  <c r="B22" i="14"/>
  <c r="A21" i="14"/>
  <c r="V20" i="9"/>
  <c r="K19" i="9"/>
  <c r="A22" i="8"/>
  <c r="B23" i="8"/>
  <c r="V22" i="8"/>
  <c r="K21" i="8"/>
  <c r="B24" i="9"/>
  <c r="A23" i="9"/>
  <c r="V20" i="10"/>
  <c r="K19" i="10"/>
  <c r="B23" i="13"/>
  <c r="A22" i="13"/>
  <c r="K20" i="1"/>
  <c r="V21" i="1"/>
  <c r="B24" i="1"/>
  <c r="A23" i="1"/>
  <c r="W23" i="1"/>
  <c r="L23" i="1" s="1"/>
  <c r="B22" i="12"/>
  <c r="A21" i="12"/>
  <c r="L19" i="16"/>
  <c r="W20" i="16"/>
  <c r="V21" i="16"/>
  <c r="K20" i="16"/>
  <c r="V21" i="15"/>
  <c r="K20" i="15"/>
  <c r="B23" i="4"/>
  <c r="A22" i="4"/>
  <c r="V21" i="14"/>
  <c r="K20" i="14"/>
  <c r="B23" i="16"/>
  <c r="A22" i="16"/>
  <c r="B22" i="11"/>
  <c r="A21" i="11"/>
  <c r="B23" i="5"/>
  <c r="A22" i="5"/>
  <c r="K20" i="5"/>
  <c r="V21" i="5"/>
  <c r="K20" i="7"/>
  <c r="V21" i="7"/>
  <c r="V22" i="3"/>
  <c r="K21" i="3"/>
  <c r="B23" i="3"/>
  <c r="A22" i="3"/>
  <c r="V20" i="4"/>
  <c r="K19" i="4"/>
  <c r="B23" i="6"/>
  <c r="A22" i="6"/>
  <c r="A22" i="10"/>
  <c r="B23" i="10"/>
  <c r="K20" i="6" l="1"/>
  <c r="V21" i="6"/>
  <c r="L20" i="3"/>
  <c r="W21" i="3"/>
  <c r="B24" i="10"/>
  <c r="A23" i="10"/>
  <c r="B24" i="13"/>
  <c r="A23" i="13"/>
  <c r="B24" i="4"/>
  <c r="A23" i="4"/>
  <c r="A22" i="14"/>
  <c r="B23" i="14"/>
  <c r="B24" i="8"/>
  <c r="A23" i="8"/>
  <c r="V21" i="11"/>
  <c r="K20" i="11"/>
  <c r="B23" i="7"/>
  <c r="A22" i="7"/>
  <c r="K22" i="8"/>
  <c r="V23" i="8"/>
  <c r="V22" i="15"/>
  <c r="K21" i="15"/>
  <c r="V22" i="16"/>
  <c r="K21" i="16"/>
  <c r="B25" i="1"/>
  <c r="W24" i="1"/>
  <c r="L24" i="1" s="1"/>
  <c r="A24" i="1"/>
  <c r="B24" i="15"/>
  <c r="A23" i="15"/>
  <c r="V21" i="12"/>
  <c r="K20" i="12"/>
  <c r="B23" i="11"/>
  <c r="A22" i="11"/>
  <c r="B24" i="5"/>
  <c r="A23" i="5"/>
  <c r="V22" i="14"/>
  <c r="K21" i="14"/>
  <c r="L20" i="16"/>
  <c r="W21" i="16"/>
  <c r="V22" i="1"/>
  <c r="K21" i="1"/>
  <c r="V21" i="9"/>
  <c r="K20" i="9"/>
  <c r="A22" i="12"/>
  <c r="B23" i="12"/>
  <c r="K20" i="10"/>
  <c r="V21" i="10"/>
  <c r="B24" i="3"/>
  <c r="A23" i="3"/>
  <c r="V23" i="3"/>
  <c r="K22" i="3"/>
  <c r="B25" i="9"/>
  <c r="A24" i="9"/>
  <c r="V22" i="5"/>
  <c r="K21" i="5"/>
  <c r="A23" i="16"/>
  <c r="B24" i="16"/>
  <c r="B24" i="6"/>
  <c r="A23" i="6"/>
  <c r="V21" i="4"/>
  <c r="K20" i="4"/>
  <c r="V22" i="7"/>
  <c r="K21" i="7"/>
  <c r="V22" i="13"/>
  <c r="K21" i="13"/>
  <c r="U9" i="9"/>
  <c r="U10" i="8"/>
  <c r="V22" i="6" l="1"/>
  <c r="K21" i="6"/>
  <c r="L21" i="3"/>
  <c r="W22" i="3"/>
  <c r="U9" i="10"/>
  <c r="U10" i="9"/>
  <c r="V23" i="15"/>
  <c r="K22" i="15"/>
  <c r="B25" i="4"/>
  <c r="A24" i="4"/>
  <c r="V22" i="4"/>
  <c r="K21" i="4"/>
  <c r="K21" i="9"/>
  <c r="V22" i="9"/>
  <c r="B25" i="5"/>
  <c r="A24" i="5"/>
  <c r="B25" i="15"/>
  <c r="A24" i="15"/>
  <c r="K23" i="8"/>
  <c r="V24" i="8"/>
  <c r="B25" i="3"/>
  <c r="A24" i="3"/>
  <c r="B25" i="6"/>
  <c r="A24" i="6"/>
  <c r="V22" i="10"/>
  <c r="K21" i="10"/>
  <c r="K22" i="1"/>
  <c r="V23" i="1"/>
  <c r="A24" i="8"/>
  <c r="B25" i="8"/>
  <c r="B24" i="14"/>
  <c r="A23" i="14"/>
  <c r="B25" i="13"/>
  <c r="A24" i="13"/>
  <c r="V23" i="5"/>
  <c r="K22" i="5"/>
  <c r="K22" i="13"/>
  <c r="V23" i="13"/>
  <c r="L21" i="16"/>
  <c r="W22" i="16"/>
  <c r="B25" i="16"/>
  <c r="A24" i="16"/>
  <c r="B24" i="11"/>
  <c r="A23" i="11"/>
  <c r="B26" i="1"/>
  <c r="A25" i="1"/>
  <c r="W25" i="1"/>
  <c r="L25" i="1" s="1"/>
  <c r="K21" i="11"/>
  <c r="V22" i="11"/>
  <c r="B26" i="9"/>
  <c r="A25" i="9"/>
  <c r="A23" i="7"/>
  <c r="B24" i="7"/>
  <c r="B24" i="12"/>
  <c r="A23" i="12"/>
  <c r="V23" i="7"/>
  <c r="K22" i="7"/>
  <c r="V24" i="3"/>
  <c r="K23" i="3"/>
  <c r="K22" i="14"/>
  <c r="V23" i="14"/>
  <c r="K21" i="12"/>
  <c r="V22" i="12"/>
  <c r="K22" i="16"/>
  <c r="V23" i="16"/>
  <c r="A24" i="10"/>
  <c r="B25" i="10"/>
  <c r="K22" i="6" l="1"/>
  <c r="V23" i="6"/>
  <c r="L22" i="3"/>
  <c r="W23" i="3"/>
  <c r="B26" i="15"/>
  <c r="A25" i="15"/>
  <c r="V24" i="5"/>
  <c r="K23" i="5"/>
  <c r="V25" i="3"/>
  <c r="K24" i="3"/>
  <c r="V24" i="1"/>
  <c r="K23" i="1"/>
  <c r="B26" i="3"/>
  <c r="A25" i="3"/>
  <c r="B26" i="4"/>
  <c r="A25" i="4"/>
  <c r="L22" i="16"/>
  <c r="W23" i="16"/>
  <c r="B26" i="5"/>
  <c r="A25" i="5"/>
  <c r="B26" i="16"/>
  <c r="A25" i="16"/>
  <c r="V24" i="7"/>
  <c r="K23" i="7"/>
  <c r="B27" i="9"/>
  <c r="A26" i="9"/>
  <c r="W26" i="1"/>
  <c r="L26" i="1" s="1"/>
  <c r="A26" i="1"/>
  <c r="B27" i="1"/>
  <c r="K24" i="8"/>
  <c r="V25" i="8"/>
  <c r="V23" i="9"/>
  <c r="K22" i="9"/>
  <c r="K23" i="15"/>
  <c r="V24" i="15"/>
  <c r="A24" i="7"/>
  <c r="B25" i="7"/>
  <c r="B26" i="6"/>
  <c r="A25" i="6"/>
  <c r="V24" i="13"/>
  <c r="K23" i="13"/>
  <c r="K22" i="10"/>
  <c r="V23" i="10"/>
  <c r="V23" i="11"/>
  <c r="K22" i="11"/>
  <c r="K23" i="16"/>
  <c r="V24" i="16"/>
  <c r="B26" i="13"/>
  <c r="A25" i="13"/>
  <c r="B25" i="14"/>
  <c r="A24" i="14"/>
  <c r="B26" i="10"/>
  <c r="A25" i="10"/>
  <c r="V23" i="12"/>
  <c r="K22" i="12"/>
  <c r="K23" i="14"/>
  <c r="V24" i="14"/>
  <c r="B25" i="12"/>
  <c r="A24" i="12"/>
  <c r="B25" i="11"/>
  <c r="A24" i="11"/>
  <c r="B26" i="8"/>
  <c r="A25" i="8"/>
  <c r="V23" i="4"/>
  <c r="K22" i="4"/>
  <c r="U9" i="11"/>
  <c r="U10" i="10"/>
  <c r="V24" i="6" l="1"/>
  <c r="K23" i="6"/>
  <c r="L23" i="3"/>
  <c r="W24" i="3"/>
  <c r="B26" i="14"/>
  <c r="A25" i="14"/>
  <c r="K23" i="10"/>
  <c r="V24" i="10"/>
  <c r="W27" i="1"/>
  <c r="L27" i="1" s="1"/>
  <c r="B28" i="1"/>
  <c r="A27" i="1"/>
  <c r="V25" i="14"/>
  <c r="K24" i="14"/>
  <c r="K24" i="1"/>
  <c r="V25" i="1"/>
  <c r="B27" i="16"/>
  <c r="A26" i="16"/>
  <c r="V26" i="3"/>
  <c r="K25" i="3"/>
  <c r="B26" i="7"/>
  <c r="A25" i="7"/>
  <c r="B27" i="13"/>
  <c r="A26" i="13"/>
  <c r="B27" i="4"/>
  <c r="A26" i="4"/>
  <c r="B26" i="11"/>
  <c r="A25" i="11"/>
  <c r="V25" i="13"/>
  <c r="K24" i="13"/>
  <c r="V25" i="5"/>
  <c r="K24" i="5"/>
  <c r="K23" i="11"/>
  <c r="V24" i="11"/>
  <c r="V24" i="4"/>
  <c r="K23" i="4"/>
  <c r="B27" i="10"/>
  <c r="A26" i="10"/>
  <c r="V25" i="16"/>
  <c r="K24" i="16"/>
  <c r="V25" i="7"/>
  <c r="K24" i="7"/>
  <c r="U10" i="11"/>
  <c r="U9" i="12"/>
  <c r="B27" i="6"/>
  <c r="A26" i="6"/>
  <c r="V24" i="9"/>
  <c r="K23" i="9"/>
  <c r="B28" i="9"/>
  <c r="A27" i="9"/>
  <c r="B27" i="5"/>
  <c r="A26" i="5"/>
  <c r="B27" i="3"/>
  <c r="A26" i="3"/>
  <c r="K23" i="12"/>
  <c r="V24" i="12"/>
  <c r="V25" i="15"/>
  <c r="K24" i="15"/>
  <c r="A26" i="8"/>
  <c r="B27" i="8"/>
  <c r="A25" i="12"/>
  <c r="B26" i="12"/>
  <c r="V26" i="8"/>
  <c r="K25" i="8"/>
  <c r="L23" i="16"/>
  <c r="W24" i="16"/>
  <c r="B27" i="15"/>
  <c r="A26" i="15"/>
  <c r="K24" i="6" l="1"/>
  <c r="V25" i="6"/>
  <c r="L24" i="3"/>
  <c r="W25" i="3"/>
  <c r="U9" i="13"/>
  <c r="U10" i="12"/>
  <c r="W28" i="1"/>
  <c r="L28" i="1" s="1"/>
  <c r="B29" i="1"/>
  <c r="A28" i="1"/>
  <c r="B28" i="5"/>
  <c r="A27" i="5"/>
  <c r="V27" i="3"/>
  <c r="K26" i="3"/>
  <c r="A27" i="16"/>
  <c r="B28" i="16"/>
  <c r="K24" i="10"/>
  <c r="V25" i="10"/>
  <c r="V26" i="15"/>
  <c r="K25" i="15"/>
  <c r="K25" i="5"/>
  <c r="V26" i="5"/>
  <c r="B28" i="15"/>
  <c r="A27" i="15"/>
  <c r="V25" i="12"/>
  <c r="K24" i="12"/>
  <c r="L24" i="16"/>
  <c r="W25" i="16"/>
  <c r="V26" i="1"/>
  <c r="K25" i="1"/>
  <c r="B28" i="10"/>
  <c r="A27" i="10"/>
  <c r="B28" i="8"/>
  <c r="A27" i="8"/>
  <c r="B28" i="3"/>
  <c r="A27" i="3"/>
  <c r="V25" i="9"/>
  <c r="K24" i="9"/>
  <c r="K25" i="7"/>
  <c r="V26" i="7"/>
  <c r="V25" i="11"/>
  <c r="K24" i="11"/>
  <c r="B27" i="11"/>
  <c r="A26" i="11"/>
  <c r="B27" i="7"/>
  <c r="A26" i="7"/>
  <c r="B27" i="12"/>
  <c r="A26" i="12"/>
  <c r="B28" i="4"/>
  <c r="A27" i="4"/>
  <c r="K25" i="13"/>
  <c r="V26" i="13"/>
  <c r="B29" i="9"/>
  <c r="A28" i="9"/>
  <c r="A27" i="13"/>
  <c r="B28" i="13"/>
  <c r="V25" i="4"/>
  <c r="K24" i="4"/>
  <c r="K26" i="8"/>
  <c r="V27" i="8"/>
  <c r="B28" i="6"/>
  <c r="A27" i="6"/>
  <c r="V26" i="16"/>
  <c r="K25" i="16"/>
  <c r="V26" i="14"/>
  <c r="K25" i="14"/>
  <c r="A26" i="14"/>
  <c r="B27" i="14"/>
  <c r="V26" i="6" l="1"/>
  <c r="K25" i="6"/>
  <c r="L25" i="3"/>
  <c r="W26" i="3"/>
  <c r="V26" i="9"/>
  <c r="K25" i="9"/>
  <c r="B29" i="10"/>
  <c r="A28" i="10"/>
  <c r="B29" i="5"/>
  <c r="A28" i="5"/>
  <c r="B29" i="15"/>
  <c r="A28" i="15"/>
  <c r="B29" i="16"/>
  <c r="A28" i="16"/>
  <c r="B30" i="1"/>
  <c r="A29" i="1"/>
  <c r="W29" i="1"/>
  <c r="L29" i="1" s="1"/>
  <c r="A27" i="14"/>
  <c r="B28" i="14"/>
  <c r="K25" i="12"/>
  <c r="V26" i="12"/>
  <c r="B29" i="13"/>
  <c r="A28" i="13"/>
  <c r="B28" i="11"/>
  <c r="A27" i="11"/>
  <c r="K26" i="14"/>
  <c r="V27" i="14"/>
  <c r="V28" i="8"/>
  <c r="K27" i="8"/>
  <c r="B29" i="3"/>
  <c r="A28" i="3"/>
  <c r="B30" i="9"/>
  <c r="A29" i="9"/>
  <c r="A27" i="12"/>
  <c r="B28" i="12"/>
  <c r="V26" i="11"/>
  <c r="K25" i="11"/>
  <c r="L25" i="16"/>
  <c r="W26" i="16"/>
  <c r="B28" i="7"/>
  <c r="A27" i="7"/>
  <c r="V26" i="10"/>
  <c r="K25" i="10"/>
  <c r="B29" i="4"/>
  <c r="A28" i="4"/>
  <c r="V27" i="16"/>
  <c r="K26" i="16"/>
  <c r="V27" i="13"/>
  <c r="K26" i="13"/>
  <c r="V27" i="7"/>
  <c r="K26" i="7"/>
  <c r="A28" i="8"/>
  <c r="B29" i="8"/>
  <c r="V28" i="3"/>
  <c r="K27" i="3"/>
  <c r="U10" i="13"/>
  <c r="U9" i="14"/>
  <c r="B29" i="6"/>
  <c r="A28" i="6"/>
  <c r="V27" i="1"/>
  <c r="K26" i="1"/>
  <c r="V27" i="5"/>
  <c r="K26" i="5"/>
  <c r="K25" i="4"/>
  <c r="V26" i="4"/>
  <c r="V27" i="15"/>
  <c r="K26" i="15"/>
  <c r="K26" i="6" l="1"/>
  <c r="V27" i="6"/>
  <c r="L26" i="3"/>
  <c r="W27" i="3"/>
  <c r="V29" i="8"/>
  <c r="K28" i="8"/>
  <c r="B31" i="1"/>
  <c r="A30" i="1"/>
  <c r="W30" i="1"/>
  <c r="L30" i="1" s="1"/>
  <c r="B30" i="5"/>
  <c r="A29" i="5"/>
  <c r="B29" i="7"/>
  <c r="A28" i="7"/>
  <c r="V28" i="13"/>
  <c r="K27" i="13"/>
  <c r="K27" i="14"/>
  <c r="V28" i="14"/>
  <c r="L26" i="16"/>
  <c r="W27" i="16"/>
  <c r="B30" i="6"/>
  <c r="A29" i="6"/>
  <c r="B30" i="4"/>
  <c r="A29" i="4"/>
  <c r="B31" i="9"/>
  <c r="A30" i="9"/>
  <c r="B29" i="14"/>
  <c r="A28" i="14"/>
  <c r="B30" i="16"/>
  <c r="A29" i="16"/>
  <c r="A28" i="12"/>
  <c r="B29" i="12"/>
  <c r="B30" i="8"/>
  <c r="A29" i="8"/>
  <c r="B29" i="11"/>
  <c r="A28" i="11"/>
  <c r="B30" i="10"/>
  <c r="A29" i="10"/>
  <c r="V27" i="4"/>
  <c r="K26" i="4"/>
  <c r="V27" i="12"/>
  <c r="K26" i="12"/>
  <c r="V28" i="5"/>
  <c r="K27" i="5"/>
  <c r="U9" i="15"/>
  <c r="U10" i="14"/>
  <c r="K27" i="7"/>
  <c r="V28" i="7"/>
  <c r="V27" i="11"/>
  <c r="K26" i="11"/>
  <c r="A29" i="13"/>
  <c r="B30" i="13"/>
  <c r="V28" i="15"/>
  <c r="K27" i="15"/>
  <c r="K28" i="3"/>
  <c r="V29" i="3"/>
  <c r="K27" i="16"/>
  <c r="V28" i="16"/>
  <c r="V28" i="1"/>
  <c r="K27" i="1"/>
  <c r="K26" i="10"/>
  <c r="V27" i="10"/>
  <c r="B30" i="3"/>
  <c r="A29" i="3"/>
  <c r="B30" i="15"/>
  <c r="A29" i="15"/>
  <c r="K26" i="9"/>
  <c r="V27" i="9"/>
  <c r="K27" i="6" l="1"/>
  <c r="V28" i="6"/>
  <c r="L27" i="3"/>
  <c r="W28" i="3"/>
  <c r="V29" i="15"/>
  <c r="K28" i="15"/>
  <c r="V28" i="4"/>
  <c r="K27" i="4"/>
  <c r="B30" i="11"/>
  <c r="A29" i="11"/>
  <c r="V29" i="14"/>
  <c r="K28" i="14"/>
  <c r="B31" i="5"/>
  <c r="A30" i="5"/>
  <c r="V28" i="10"/>
  <c r="K27" i="10"/>
  <c r="B31" i="16"/>
  <c r="A30" i="16"/>
  <c r="B31" i="4"/>
  <c r="A30" i="4"/>
  <c r="V29" i="16"/>
  <c r="K28" i="16"/>
  <c r="B31" i="8"/>
  <c r="A30" i="8"/>
  <c r="K28" i="13"/>
  <c r="V29" i="13"/>
  <c r="U10" i="15"/>
  <c r="B31" i="15"/>
  <c r="A30" i="15"/>
  <c r="V29" i="5"/>
  <c r="K28" i="5"/>
  <c r="B30" i="12"/>
  <c r="A29" i="12"/>
  <c r="B30" i="14"/>
  <c r="A29" i="14"/>
  <c r="B32" i="1"/>
  <c r="A31" i="1"/>
  <c r="W31" i="1"/>
  <c r="L31" i="1" s="1"/>
  <c r="V28" i="9"/>
  <c r="K27" i="9"/>
  <c r="B31" i="13"/>
  <c r="A30" i="13"/>
  <c r="V29" i="1"/>
  <c r="K28" i="1"/>
  <c r="V30" i="3"/>
  <c r="K29" i="3"/>
  <c r="V28" i="11"/>
  <c r="K27" i="11"/>
  <c r="B31" i="10"/>
  <c r="A30" i="10"/>
  <c r="B31" i="6"/>
  <c r="A30" i="6"/>
  <c r="B32" i="9"/>
  <c r="A31" i="9"/>
  <c r="B31" i="3"/>
  <c r="A30" i="3"/>
  <c r="K28" i="7"/>
  <c r="V29" i="7"/>
  <c r="V28" i="12"/>
  <c r="K27" i="12"/>
  <c r="L27" i="16"/>
  <c r="W28" i="16"/>
  <c r="B30" i="7"/>
  <c r="A29" i="7"/>
  <c r="V30" i="8"/>
  <c r="K29" i="8"/>
  <c r="V29" i="6" l="1"/>
  <c r="K28" i="6"/>
  <c r="L28" i="3"/>
  <c r="W29" i="3"/>
  <c r="B33" i="9"/>
  <c r="A32" i="9"/>
  <c r="V29" i="11"/>
  <c r="K28" i="11"/>
  <c r="B32" i="8"/>
  <c r="A31" i="8"/>
  <c r="B32" i="16"/>
  <c r="A31" i="16"/>
  <c r="B32" i="13"/>
  <c r="A31" i="13"/>
  <c r="A30" i="14"/>
  <c r="B31" i="14"/>
  <c r="B32" i="15"/>
  <c r="A31" i="15"/>
  <c r="V30" i="14"/>
  <c r="K29" i="14"/>
  <c r="V30" i="16"/>
  <c r="K29" i="16"/>
  <c r="K28" i="10"/>
  <c r="V29" i="10"/>
  <c r="B31" i="11"/>
  <c r="A30" i="11"/>
  <c r="V29" i="12"/>
  <c r="K28" i="12"/>
  <c r="V30" i="7"/>
  <c r="K29" i="7"/>
  <c r="B32" i="6"/>
  <c r="A31" i="6"/>
  <c r="V29" i="9"/>
  <c r="K28" i="9"/>
  <c r="B31" i="12"/>
  <c r="A30" i="12"/>
  <c r="K29" i="13"/>
  <c r="V30" i="13"/>
  <c r="V29" i="4"/>
  <c r="K28" i="4"/>
  <c r="V31" i="8"/>
  <c r="K30" i="8"/>
  <c r="V31" i="3"/>
  <c r="K30" i="3"/>
  <c r="B31" i="7"/>
  <c r="A30" i="7"/>
  <c r="L28" i="16"/>
  <c r="W29" i="16"/>
  <c r="B32" i="3"/>
  <c r="A31" i="3"/>
  <c r="B32" i="10"/>
  <c r="A31" i="10"/>
  <c r="B32" i="4"/>
  <c r="A31" i="4"/>
  <c r="B32" i="5"/>
  <c r="A31" i="5"/>
  <c r="V30" i="1"/>
  <c r="K29" i="1"/>
  <c r="B33" i="1"/>
  <c r="A32" i="1"/>
  <c r="W32" i="1"/>
  <c r="L32" i="1" s="1"/>
  <c r="V30" i="5"/>
  <c r="K29" i="5"/>
  <c r="V30" i="15"/>
  <c r="K29" i="15"/>
  <c r="V30" i="6" l="1"/>
  <c r="K29" i="6"/>
  <c r="L29" i="3"/>
  <c r="W30" i="3"/>
  <c r="B32" i="12"/>
  <c r="A31" i="12"/>
  <c r="K30" i="16"/>
  <c r="V31" i="16"/>
  <c r="B33" i="5"/>
  <c r="A32" i="5"/>
  <c r="V32" i="3"/>
  <c r="K31" i="3"/>
  <c r="V31" i="7"/>
  <c r="K30" i="7"/>
  <c r="K29" i="12"/>
  <c r="V30" i="12"/>
  <c r="A32" i="8"/>
  <c r="B33" i="8"/>
  <c r="K30" i="14"/>
  <c r="V31" i="14"/>
  <c r="B34" i="1"/>
  <c r="A33" i="1"/>
  <c r="W33" i="1"/>
  <c r="L33" i="1" s="1"/>
  <c r="K31" i="8"/>
  <c r="V32" i="8"/>
  <c r="V31" i="15"/>
  <c r="K30" i="15"/>
  <c r="A32" i="13"/>
  <c r="B33" i="13"/>
  <c r="K29" i="11"/>
  <c r="V30" i="11"/>
  <c r="B32" i="11"/>
  <c r="A31" i="11"/>
  <c r="B33" i="3"/>
  <c r="A32" i="3"/>
  <c r="B33" i="4"/>
  <c r="A32" i="4"/>
  <c r="V30" i="4"/>
  <c r="K29" i="4"/>
  <c r="K30" i="13"/>
  <c r="V31" i="13"/>
  <c r="V31" i="5"/>
  <c r="K30" i="5"/>
  <c r="B33" i="10"/>
  <c r="A32" i="10"/>
  <c r="B32" i="7"/>
  <c r="A31" i="7"/>
  <c r="B33" i="6"/>
  <c r="A32" i="6"/>
  <c r="V30" i="10"/>
  <c r="K29" i="10"/>
  <c r="B33" i="15"/>
  <c r="A32" i="15"/>
  <c r="B34" i="9"/>
  <c r="A33" i="9"/>
  <c r="L29" i="16"/>
  <c r="W30" i="16"/>
  <c r="K30" i="1"/>
  <c r="V31" i="1"/>
  <c r="K29" i="9"/>
  <c r="V30" i="9"/>
  <c r="B32" i="14"/>
  <c r="A31" i="14"/>
  <c r="A32" i="16"/>
  <c r="B33" i="16"/>
  <c r="V31" i="6" l="1"/>
  <c r="K30" i="6"/>
  <c r="L30" i="3"/>
  <c r="W31" i="3"/>
  <c r="B35" i="9"/>
  <c r="A34" i="9"/>
  <c r="B34" i="8"/>
  <c r="A33" i="8"/>
  <c r="B34" i="6"/>
  <c r="A33" i="6"/>
  <c r="B33" i="14"/>
  <c r="A32" i="14"/>
  <c r="K32" i="8"/>
  <c r="V33" i="8"/>
  <c r="A33" i="13"/>
  <c r="B34" i="13"/>
  <c r="K30" i="12"/>
  <c r="V31" i="12"/>
  <c r="B34" i="5"/>
  <c r="A33" i="5"/>
  <c r="V32" i="5"/>
  <c r="K31" i="5"/>
  <c r="K31" i="16"/>
  <c r="V32" i="16"/>
  <c r="A32" i="7"/>
  <c r="B33" i="7"/>
  <c r="B35" i="1"/>
  <c r="W34" i="1"/>
  <c r="L34" i="1" s="1"/>
  <c r="A34" i="1"/>
  <c r="V31" i="9"/>
  <c r="K30" i="9"/>
  <c r="K31" i="13"/>
  <c r="V32" i="13"/>
  <c r="L30" i="16"/>
  <c r="W31" i="16"/>
  <c r="V31" i="4"/>
  <c r="K30" i="4"/>
  <c r="K31" i="14"/>
  <c r="V32" i="14"/>
  <c r="V32" i="7"/>
  <c r="K31" i="7"/>
  <c r="B34" i="4"/>
  <c r="A33" i="4"/>
  <c r="B34" i="16"/>
  <c r="A33" i="16"/>
  <c r="B34" i="15"/>
  <c r="A33" i="15"/>
  <c r="V31" i="10"/>
  <c r="K30" i="10"/>
  <c r="B33" i="11"/>
  <c r="A32" i="11"/>
  <c r="B34" i="3"/>
  <c r="A33" i="3"/>
  <c r="V32" i="1"/>
  <c r="K31" i="1"/>
  <c r="B34" i="10"/>
  <c r="A33" i="10"/>
  <c r="V31" i="11"/>
  <c r="K30" i="11"/>
  <c r="K31" i="15"/>
  <c r="V32" i="15"/>
  <c r="V33" i="3"/>
  <c r="K32" i="3"/>
  <c r="B33" i="12"/>
  <c r="A32" i="12"/>
  <c r="K31" i="6" l="1"/>
  <c r="V32" i="6"/>
  <c r="L31" i="3"/>
  <c r="W32" i="3"/>
  <c r="K32" i="1"/>
  <c r="V33" i="1"/>
  <c r="V33" i="5"/>
  <c r="K32" i="5"/>
  <c r="V33" i="15"/>
  <c r="K32" i="15"/>
  <c r="V34" i="8"/>
  <c r="K33" i="8"/>
  <c r="B35" i="13"/>
  <c r="A34" i="13"/>
  <c r="V32" i="4"/>
  <c r="K31" i="4"/>
  <c r="K31" i="11"/>
  <c r="V32" i="11"/>
  <c r="W35" i="1"/>
  <c r="L35" i="1" s="1"/>
  <c r="B36" i="1"/>
  <c r="A35" i="1"/>
  <c r="B35" i="3"/>
  <c r="A34" i="3"/>
  <c r="V33" i="7"/>
  <c r="K32" i="7"/>
  <c r="V33" i="14"/>
  <c r="K32" i="14"/>
  <c r="V33" i="13"/>
  <c r="K32" i="13"/>
  <c r="B35" i="5"/>
  <c r="A34" i="5"/>
  <c r="B35" i="8"/>
  <c r="A34" i="8"/>
  <c r="V32" i="10"/>
  <c r="K31" i="10"/>
  <c r="B35" i="6"/>
  <c r="A34" i="6"/>
  <c r="B35" i="4"/>
  <c r="A34" i="4"/>
  <c r="B35" i="15"/>
  <c r="A34" i="15"/>
  <c r="B34" i="7"/>
  <c r="A33" i="7"/>
  <c r="B34" i="11"/>
  <c r="A33" i="11"/>
  <c r="V32" i="12"/>
  <c r="K31" i="12"/>
  <c r="L31" i="16"/>
  <c r="W32" i="16"/>
  <c r="B35" i="10"/>
  <c r="A34" i="10"/>
  <c r="A34" i="16"/>
  <c r="B35" i="16"/>
  <c r="V33" i="16"/>
  <c r="K32" i="16"/>
  <c r="B34" i="14"/>
  <c r="A33" i="14"/>
  <c r="B34" i="12"/>
  <c r="A33" i="12"/>
  <c r="V34" i="3"/>
  <c r="K33" i="3"/>
  <c r="V32" i="9"/>
  <c r="K31" i="9"/>
  <c r="B36" i="9"/>
  <c r="A35" i="9"/>
  <c r="V33" i="6" l="1"/>
  <c r="K32" i="6"/>
  <c r="L32" i="3"/>
  <c r="W33" i="3"/>
  <c r="B35" i="11"/>
  <c r="A34" i="11"/>
  <c r="B36" i="4"/>
  <c r="A35" i="4"/>
  <c r="V33" i="11"/>
  <c r="K32" i="11"/>
  <c r="V35" i="8"/>
  <c r="K34" i="8"/>
  <c r="K33" i="7"/>
  <c r="V34" i="7"/>
  <c r="V35" i="3"/>
  <c r="K34" i="3"/>
  <c r="B36" i="6"/>
  <c r="A35" i="6"/>
  <c r="V34" i="15"/>
  <c r="K33" i="15"/>
  <c r="B36" i="8"/>
  <c r="A35" i="8"/>
  <c r="L32" i="16"/>
  <c r="W33" i="16"/>
  <c r="V34" i="16"/>
  <c r="K33" i="16"/>
  <c r="A35" i="16"/>
  <c r="B36" i="16"/>
  <c r="B36" i="5"/>
  <c r="A35" i="5"/>
  <c r="V33" i="4"/>
  <c r="K32" i="4"/>
  <c r="V34" i="14"/>
  <c r="K33" i="14"/>
  <c r="B37" i="9"/>
  <c r="A36" i="9"/>
  <c r="V33" i="12"/>
  <c r="K32" i="12"/>
  <c r="B36" i="15"/>
  <c r="A35" i="15"/>
  <c r="B36" i="3"/>
  <c r="A35" i="3"/>
  <c r="K33" i="5"/>
  <c r="V34" i="5"/>
  <c r="A34" i="14"/>
  <c r="B35" i="14"/>
  <c r="B36" i="10"/>
  <c r="A35" i="10"/>
  <c r="B35" i="12"/>
  <c r="A34" i="12"/>
  <c r="K32" i="10"/>
  <c r="V33" i="10"/>
  <c r="K33" i="13"/>
  <c r="V34" i="13"/>
  <c r="V34" i="1"/>
  <c r="K33" i="1"/>
  <c r="B35" i="7"/>
  <c r="A34" i="7"/>
  <c r="V33" i="9"/>
  <c r="K32" i="9"/>
  <c r="W36" i="1"/>
  <c r="L36" i="1" s="1"/>
  <c r="B37" i="1"/>
  <c r="A36" i="1"/>
  <c r="A35" i="13"/>
  <c r="B36" i="13"/>
  <c r="V34" i="6" l="1"/>
  <c r="K33" i="6"/>
  <c r="L33" i="3"/>
  <c r="W34" i="3"/>
  <c r="B37" i="6"/>
  <c r="A36" i="6"/>
  <c r="V34" i="11"/>
  <c r="K33" i="11"/>
  <c r="V34" i="9"/>
  <c r="K33" i="9"/>
  <c r="B37" i="5"/>
  <c r="A36" i="5"/>
  <c r="B38" i="9"/>
  <c r="A37" i="9"/>
  <c r="B37" i="16"/>
  <c r="A36" i="16"/>
  <c r="B37" i="8"/>
  <c r="A36" i="8"/>
  <c r="V36" i="3"/>
  <c r="K35" i="3"/>
  <c r="K33" i="12"/>
  <c r="V34" i="12"/>
  <c r="V34" i="10"/>
  <c r="K33" i="10"/>
  <c r="A35" i="14"/>
  <c r="B36" i="14"/>
  <c r="V35" i="7"/>
  <c r="K34" i="7"/>
  <c r="B37" i="4"/>
  <c r="A36" i="4"/>
  <c r="B36" i="12"/>
  <c r="A35" i="12"/>
  <c r="V35" i="1"/>
  <c r="K34" i="1"/>
  <c r="A36" i="10"/>
  <c r="B37" i="10"/>
  <c r="K34" i="14"/>
  <c r="V35" i="14"/>
  <c r="V35" i="13"/>
  <c r="K34" i="13"/>
  <c r="B37" i="13"/>
  <c r="A36" i="13"/>
  <c r="V35" i="15"/>
  <c r="K34" i="15"/>
  <c r="L33" i="16"/>
  <c r="W34" i="16"/>
  <c r="B37" i="3"/>
  <c r="A36" i="3"/>
  <c r="B36" i="7"/>
  <c r="A35" i="7"/>
  <c r="B37" i="15"/>
  <c r="A36" i="15"/>
  <c r="B38" i="1"/>
  <c r="A37" i="1"/>
  <c r="W37" i="1"/>
  <c r="L37" i="1" s="1"/>
  <c r="V35" i="5"/>
  <c r="K34" i="5"/>
  <c r="K33" i="4"/>
  <c r="V34" i="4"/>
  <c r="V35" i="16"/>
  <c r="K34" i="16"/>
  <c r="V36" i="8"/>
  <c r="K35" i="8"/>
  <c r="B36" i="11"/>
  <c r="A35" i="11"/>
  <c r="V35" i="6" l="1"/>
  <c r="K34" i="6"/>
  <c r="L34" i="3"/>
  <c r="W35" i="3"/>
  <c r="B37" i="7"/>
  <c r="A36" i="7"/>
  <c r="V35" i="12"/>
  <c r="K34" i="12"/>
  <c r="B38" i="16"/>
  <c r="A37" i="16"/>
  <c r="V35" i="9"/>
  <c r="K34" i="9"/>
  <c r="K34" i="10"/>
  <c r="V35" i="10"/>
  <c r="A37" i="13"/>
  <c r="B38" i="13"/>
  <c r="B38" i="3"/>
  <c r="A37" i="3"/>
  <c r="B38" i="4"/>
  <c r="A37" i="4"/>
  <c r="V36" i="16"/>
  <c r="K35" i="16"/>
  <c r="B39" i="1"/>
  <c r="A38" i="1"/>
  <c r="W38" i="1"/>
  <c r="L38" i="1" s="1"/>
  <c r="L34" i="16"/>
  <c r="W35" i="16"/>
  <c r="V36" i="13"/>
  <c r="K35" i="13"/>
  <c r="B37" i="14"/>
  <c r="A36" i="14"/>
  <c r="K36" i="3"/>
  <c r="V37" i="3"/>
  <c r="V35" i="11"/>
  <c r="K34" i="11"/>
  <c r="V36" i="1"/>
  <c r="K35" i="1"/>
  <c r="B37" i="11"/>
  <c r="A36" i="11"/>
  <c r="B39" i="9"/>
  <c r="A38" i="9"/>
  <c r="V35" i="4"/>
  <c r="K34" i="4"/>
  <c r="B38" i="15"/>
  <c r="A37" i="15"/>
  <c r="K35" i="14"/>
  <c r="V36" i="14"/>
  <c r="B37" i="12"/>
  <c r="A36" i="12"/>
  <c r="V36" i="7"/>
  <c r="K35" i="7"/>
  <c r="V36" i="5"/>
  <c r="K35" i="5"/>
  <c r="K36" i="8"/>
  <c r="V37" i="8"/>
  <c r="V36" i="15"/>
  <c r="K35" i="15"/>
  <c r="B38" i="10"/>
  <c r="A37" i="10"/>
  <c r="B38" i="8"/>
  <c r="A37" i="8"/>
  <c r="B38" i="5"/>
  <c r="A37" i="5"/>
  <c r="B38" i="6"/>
  <c r="A37" i="6"/>
  <c r="K35" i="6" l="1"/>
  <c r="V36" i="6"/>
  <c r="L35" i="3"/>
  <c r="W36" i="3"/>
  <c r="V37" i="15"/>
  <c r="K36" i="15"/>
  <c r="B38" i="11"/>
  <c r="A37" i="11"/>
  <c r="B38" i="14"/>
  <c r="A37" i="14"/>
  <c r="B39" i="13"/>
  <c r="A38" i="13"/>
  <c r="B39" i="15"/>
  <c r="A38" i="15"/>
  <c r="B40" i="1"/>
  <c r="A39" i="1"/>
  <c r="W39" i="1"/>
  <c r="L39" i="1" s="1"/>
  <c r="B38" i="12"/>
  <c r="A37" i="12"/>
  <c r="V36" i="4"/>
  <c r="K35" i="4"/>
  <c r="V37" i="1"/>
  <c r="K36" i="1"/>
  <c r="V37" i="16"/>
  <c r="K36" i="16"/>
  <c r="B39" i="16"/>
  <c r="A38" i="16"/>
  <c r="K36" i="7"/>
  <c r="V37" i="7"/>
  <c r="V37" i="14"/>
  <c r="K36" i="14"/>
  <c r="V36" i="11"/>
  <c r="K35" i="11"/>
  <c r="L35" i="16"/>
  <c r="W36" i="16"/>
  <c r="B39" i="4"/>
  <c r="A38" i="4"/>
  <c r="V36" i="10"/>
  <c r="K35" i="10"/>
  <c r="V36" i="12"/>
  <c r="K35" i="12"/>
  <c r="B39" i="3"/>
  <c r="A38" i="3"/>
  <c r="B40" i="9"/>
  <c r="A39" i="9"/>
  <c r="V38" i="3"/>
  <c r="K37" i="3"/>
  <c r="B39" i="8"/>
  <c r="A38" i="8"/>
  <c r="K36" i="13"/>
  <c r="V37" i="13"/>
  <c r="V38" i="8"/>
  <c r="K37" i="8"/>
  <c r="B39" i="6"/>
  <c r="A38" i="6"/>
  <c r="B39" i="10"/>
  <c r="A38" i="10"/>
  <c r="V37" i="5"/>
  <c r="K36" i="5"/>
  <c r="B39" i="5"/>
  <c r="A38" i="5"/>
  <c r="V36" i="9"/>
  <c r="K35" i="9"/>
  <c r="B38" i="7"/>
  <c r="A37" i="7"/>
  <c r="K36" i="6" l="1"/>
  <c r="V37" i="6"/>
  <c r="L36" i="3"/>
  <c r="W37" i="3"/>
  <c r="B40" i="3"/>
  <c r="A39" i="3"/>
  <c r="L36" i="16"/>
  <c r="W37" i="16"/>
  <c r="V37" i="4"/>
  <c r="K36" i="4"/>
  <c r="B41" i="1"/>
  <c r="A40" i="1"/>
  <c r="W40" i="1"/>
  <c r="L40" i="1" s="1"/>
  <c r="A38" i="14"/>
  <c r="B39" i="14"/>
  <c r="B40" i="8"/>
  <c r="A39" i="8"/>
  <c r="V39" i="3"/>
  <c r="K38" i="3"/>
  <c r="B40" i="4"/>
  <c r="A39" i="4"/>
  <c r="B40" i="6"/>
  <c r="A39" i="6"/>
  <c r="V37" i="11"/>
  <c r="K36" i="11"/>
  <c r="B40" i="15"/>
  <c r="A39" i="15"/>
  <c r="B40" i="5"/>
  <c r="A39" i="5"/>
  <c r="B39" i="12"/>
  <c r="A38" i="12"/>
  <c r="V38" i="5"/>
  <c r="K37" i="5"/>
  <c r="K38" i="8"/>
  <c r="V39" i="8"/>
  <c r="B39" i="7"/>
  <c r="A38" i="7"/>
  <c r="K37" i="13"/>
  <c r="V38" i="13"/>
  <c r="V37" i="10"/>
  <c r="K36" i="10"/>
  <c r="V38" i="16"/>
  <c r="K37" i="16"/>
  <c r="B39" i="11"/>
  <c r="A38" i="11"/>
  <c r="V37" i="12"/>
  <c r="K36" i="12"/>
  <c r="B40" i="10"/>
  <c r="A39" i="10"/>
  <c r="B41" i="9"/>
  <c r="A40" i="9"/>
  <c r="V38" i="14"/>
  <c r="K37" i="14"/>
  <c r="B40" i="16"/>
  <c r="A39" i="16"/>
  <c r="V37" i="9"/>
  <c r="K36" i="9"/>
  <c r="V38" i="7"/>
  <c r="K37" i="7"/>
  <c r="V38" i="1"/>
  <c r="K37" i="1"/>
  <c r="B40" i="13"/>
  <c r="A39" i="13"/>
  <c r="V38" i="15"/>
  <c r="K37" i="15"/>
  <c r="K37" i="6" l="1"/>
  <c r="V38" i="6"/>
  <c r="L37" i="3"/>
  <c r="W38" i="3"/>
  <c r="K38" i="1"/>
  <c r="V39" i="1"/>
  <c r="K38" i="16"/>
  <c r="V39" i="16"/>
  <c r="K39" i="8"/>
  <c r="V40" i="8"/>
  <c r="B41" i="10"/>
  <c r="A40" i="10"/>
  <c r="B41" i="5"/>
  <c r="A40" i="5"/>
  <c r="B41" i="6"/>
  <c r="A40" i="6"/>
  <c r="B41" i="8"/>
  <c r="A40" i="8"/>
  <c r="V38" i="4"/>
  <c r="K37" i="4"/>
  <c r="B40" i="14"/>
  <c r="A39" i="14"/>
  <c r="L37" i="16"/>
  <c r="W38" i="16"/>
  <c r="K38" i="14"/>
  <c r="V39" i="14"/>
  <c r="V38" i="12"/>
  <c r="K37" i="12"/>
  <c r="K38" i="13"/>
  <c r="V39" i="13"/>
  <c r="V39" i="5"/>
  <c r="K38" i="5"/>
  <c r="B42" i="1"/>
  <c r="A41" i="1"/>
  <c r="W41" i="1"/>
  <c r="L41" i="1" s="1"/>
  <c r="V39" i="7"/>
  <c r="K38" i="7"/>
  <c r="B41" i="15"/>
  <c r="A40" i="15"/>
  <c r="B41" i="4"/>
  <c r="A40" i="4"/>
  <c r="B41" i="16"/>
  <c r="A40" i="16"/>
  <c r="B40" i="7"/>
  <c r="A39" i="7"/>
  <c r="V38" i="10"/>
  <c r="K37" i="10"/>
  <c r="V39" i="15"/>
  <c r="K38" i="15"/>
  <c r="K37" i="9"/>
  <c r="V38" i="9"/>
  <c r="B42" i="9"/>
  <c r="A41" i="9"/>
  <c r="B41" i="3"/>
  <c r="A40" i="3"/>
  <c r="A40" i="13"/>
  <c r="B41" i="13"/>
  <c r="B40" i="11"/>
  <c r="A39" i="11"/>
  <c r="B40" i="12"/>
  <c r="A39" i="12"/>
  <c r="K37" i="11"/>
  <c r="V38" i="11"/>
  <c r="V40" i="3"/>
  <c r="K39" i="3"/>
  <c r="K38" i="6" l="1"/>
  <c r="V39" i="6"/>
  <c r="L38" i="3"/>
  <c r="W39" i="3"/>
  <c r="V41" i="8"/>
  <c r="K40" i="8"/>
  <c r="B41" i="12"/>
  <c r="A40" i="12"/>
  <c r="B42" i="3"/>
  <c r="A41" i="3"/>
  <c r="K39" i="15"/>
  <c r="V40" i="15"/>
  <c r="B42" i="16"/>
  <c r="A41" i="16"/>
  <c r="V40" i="7"/>
  <c r="K39" i="7"/>
  <c r="B41" i="14"/>
  <c r="A40" i="14"/>
  <c r="B42" i="6"/>
  <c r="A41" i="6"/>
  <c r="V39" i="12"/>
  <c r="K38" i="12"/>
  <c r="K39" i="16"/>
  <c r="V40" i="16"/>
  <c r="V39" i="4"/>
  <c r="K38" i="4"/>
  <c r="V41" i="3"/>
  <c r="K40" i="3"/>
  <c r="B41" i="11"/>
  <c r="A40" i="11"/>
  <c r="B43" i="9"/>
  <c r="A42" i="9"/>
  <c r="B42" i="4"/>
  <c r="A41" i="4"/>
  <c r="B43" i="1"/>
  <c r="W42" i="1"/>
  <c r="L42" i="1" s="1"/>
  <c r="A42" i="1"/>
  <c r="B42" i="5"/>
  <c r="A41" i="5"/>
  <c r="B41" i="7"/>
  <c r="A40" i="7"/>
  <c r="L38" i="16"/>
  <c r="W39" i="16"/>
  <c r="K39" i="14"/>
  <c r="V40" i="14"/>
  <c r="V39" i="11"/>
  <c r="K38" i="11"/>
  <c r="A41" i="13"/>
  <c r="B42" i="13"/>
  <c r="V39" i="9"/>
  <c r="K38" i="9"/>
  <c r="V40" i="5"/>
  <c r="K39" i="5"/>
  <c r="B42" i="8"/>
  <c r="A41" i="8"/>
  <c r="V40" i="1"/>
  <c r="K39" i="1"/>
  <c r="V39" i="10"/>
  <c r="K38" i="10"/>
  <c r="B42" i="15"/>
  <c r="A41" i="15"/>
  <c r="K39" i="13"/>
  <c r="V40" i="13"/>
  <c r="B42" i="10"/>
  <c r="A41" i="10"/>
  <c r="V40" i="6" l="1"/>
  <c r="K39" i="6"/>
  <c r="L39" i="3"/>
  <c r="W40" i="3"/>
  <c r="B43" i="8"/>
  <c r="A42" i="8"/>
  <c r="W43" i="1"/>
  <c r="L43" i="1" s="1"/>
  <c r="B44" i="1"/>
  <c r="A43" i="1"/>
  <c r="B42" i="11"/>
  <c r="A41" i="11"/>
  <c r="B42" i="14"/>
  <c r="A41" i="14"/>
  <c r="V40" i="12"/>
  <c r="K39" i="12"/>
  <c r="V41" i="7"/>
  <c r="K40" i="7"/>
  <c r="B43" i="3"/>
  <c r="A42" i="3"/>
  <c r="B43" i="4"/>
  <c r="A42" i="4"/>
  <c r="V42" i="3"/>
  <c r="K41" i="3"/>
  <c r="B43" i="6"/>
  <c r="A42" i="6"/>
  <c r="V41" i="5"/>
  <c r="K40" i="5"/>
  <c r="V40" i="10"/>
  <c r="K39" i="10"/>
  <c r="B43" i="10"/>
  <c r="A42" i="10"/>
  <c r="B43" i="16"/>
  <c r="A42" i="16"/>
  <c r="B42" i="12"/>
  <c r="A41" i="12"/>
  <c r="B43" i="15"/>
  <c r="A42" i="15"/>
  <c r="K40" i="1"/>
  <c r="V41" i="1"/>
  <c r="B43" i="5"/>
  <c r="A42" i="5"/>
  <c r="V40" i="4"/>
  <c r="K39" i="4"/>
  <c r="V41" i="15"/>
  <c r="K40" i="15"/>
  <c r="K39" i="11"/>
  <c r="V40" i="11"/>
  <c r="B42" i="7"/>
  <c r="A41" i="7"/>
  <c r="V41" i="14"/>
  <c r="K40" i="14"/>
  <c r="V40" i="9"/>
  <c r="K39" i="9"/>
  <c r="V41" i="13"/>
  <c r="K40" i="13"/>
  <c r="B43" i="13"/>
  <c r="A42" i="13"/>
  <c r="L39" i="16"/>
  <c r="W40" i="16"/>
  <c r="B44" i="9"/>
  <c r="A43" i="9"/>
  <c r="V41" i="16"/>
  <c r="K40" i="16"/>
  <c r="V42" i="8"/>
  <c r="K41" i="8"/>
  <c r="K40" i="6" l="1"/>
  <c r="V41" i="6"/>
  <c r="L40" i="3"/>
  <c r="W41" i="3"/>
  <c r="V43" i="3"/>
  <c r="K42" i="3"/>
  <c r="V42" i="7"/>
  <c r="K41" i="7"/>
  <c r="B43" i="11"/>
  <c r="A42" i="11"/>
  <c r="L40" i="16"/>
  <c r="W41" i="16"/>
  <c r="B43" i="12"/>
  <c r="A42" i="12"/>
  <c r="K40" i="10"/>
  <c r="V41" i="10"/>
  <c r="V42" i="15"/>
  <c r="K41" i="15"/>
  <c r="V42" i="1"/>
  <c r="K41" i="1"/>
  <c r="A43" i="4"/>
  <c r="V41" i="12"/>
  <c r="K40" i="12"/>
  <c r="W44" i="1"/>
  <c r="L44" i="1" s="1"/>
  <c r="B45" i="1"/>
  <c r="A44" i="1"/>
  <c r="K41" i="13"/>
  <c r="V42" i="13"/>
  <c r="B44" i="5"/>
  <c r="A43" i="5"/>
  <c r="B44" i="16"/>
  <c r="A43" i="16"/>
  <c r="K41" i="5"/>
  <c r="V42" i="5"/>
  <c r="V41" i="11"/>
  <c r="K40" i="11"/>
  <c r="B44" i="10"/>
  <c r="A43" i="10"/>
  <c r="B45" i="9"/>
  <c r="A44" i="9"/>
  <c r="V41" i="9"/>
  <c r="K40" i="9"/>
  <c r="K40" i="4"/>
  <c r="V41" i="4"/>
  <c r="V42" i="16"/>
  <c r="K41" i="16"/>
  <c r="A43" i="13"/>
  <c r="B44" i="13"/>
  <c r="B44" i="15"/>
  <c r="A43" i="15"/>
  <c r="B44" i="6"/>
  <c r="A43" i="6"/>
  <c r="A42" i="14"/>
  <c r="B43" i="14"/>
  <c r="B44" i="8"/>
  <c r="A43" i="8"/>
  <c r="V43" i="8"/>
  <c r="K42" i="8"/>
  <c r="V42" i="14"/>
  <c r="K41" i="14"/>
  <c r="B43" i="7"/>
  <c r="A42" i="7"/>
  <c r="B44" i="3"/>
  <c r="A43" i="3"/>
  <c r="K41" i="6" l="1"/>
  <c r="V42" i="6"/>
  <c r="L41" i="3"/>
  <c r="W42" i="3"/>
  <c r="K41" i="12"/>
  <c r="V42" i="12"/>
  <c r="B44" i="11"/>
  <c r="A43" i="11"/>
  <c r="B44" i="7"/>
  <c r="A43" i="7"/>
  <c r="A43" i="14"/>
  <c r="B44" i="14"/>
  <c r="B44" i="12"/>
  <c r="A43" i="12"/>
  <c r="V42" i="11"/>
  <c r="K41" i="11"/>
  <c r="K42" i="14"/>
  <c r="V43" i="14"/>
  <c r="V44" i="8"/>
  <c r="K43" i="8"/>
  <c r="B46" i="9"/>
  <c r="A45" i="9"/>
  <c r="V43" i="1"/>
  <c r="K42" i="1"/>
  <c r="V43" i="7"/>
  <c r="K42" i="7"/>
  <c r="B45" i="15"/>
  <c r="A44" i="15"/>
  <c r="V42" i="10"/>
  <c r="K41" i="10"/>
  <c r="V42" i="9"/>
  <c r="K41" i="9"/>
  <c r="B45" i="5"/>
  <c r="A44" i="5"/>
  <c r="B45" i="13"/>
  <c r="A44" i="13"/>
  <c r="V43" i="5"/>
  <c r="K42" i="5"/>
  <c r="V43" i="13"/>
  <c r="K42" i="13"/>
  <c r="B45" i="3"/>
  <c r="A44" i="3"/>
  <c r="B45" i="6"/>
  <c r="A44" i="6"/>
  <c r="V43" i="16"/>
  <c r="K42" i="16"/>
  <c r="B46" i="1"/>
  <c r="A45" i="1"/>
  <c r="W45" i="1"/>
  <c r="L45" i="1" s="1"/>
  <c r="B45" i="8"/>
  <c r="A44" i="8"/>
  <c r="K41" i="4"/>
  <c r="V42" i="4"/>
  <c r="A44" i="10"/>
  <c r="B45" i="10"/>
  <c r="B45" i="16"/>
  <c r="A44" i="16"/>
  <c r="V43" i="15"/>
  <c r="K42" i="15"/>
  <c r="L41" i="16"/>
  <c r="W42" i="16"/>
  <c r="V44" i="3"/>
  <c r="K43" i="3"/>
  <c r="V43" i="6" l="1"/>
  <c r="K42" i="6"/>
  <c r="L42" i="3"/>
  <c r="W43" i="3"/>
  <c r="A45" i="13"/>
  <c r="K42" i="10"/>
  <c r="V43" i="10"/>
  <c r="V43" i="11"/>
  <c r="K42" i="11"/>
  <c r="L42" i="16"/>
  <c r="W43" i="16"/>
  <c r="B45" i="7"/>
  <c r="A44" i="7"/>
  <c r="V44" i="1"/>
  <c r="K43" i="1"/>
  <c r="A46" i="1"/>
  <c r="W46" i="1"/>
  <c r="L46" i="1" s="1"/>
  <c r="C48" i="1" s="1"/>
  <c r="B46" i="3"/>
  <c r="A45" i="3"/>
  <c r="B46" i="5"/>
  <c r="A45" i="5"/>
  <c r="B46" i="15"/>
  <c r="A45" i="15"/>
  <c r="B45" i="12"/>
  <c r="A44" i="12"/>
  <c r="B45" i="11"/>
  <c r="A44" i="11"/>
  <c r="A45" i="6"/>
  <c r="V44" i="16"/>
  <c r="K43" i="16"/>
  <c r="K44" i="8"/>
  <c r="V45" i="8"/>
  <c r="K45" i="8" s="1"/>
  <c r="B45" i="14"/>
  <c r="A44" i="14"/>
  <c r="K42" i="4"/>
  <c r="V43" i="4"/>
  <c r="K43" i="4" s="1"/>
  <c r="A46" i="9"/>
  <c r="B46" i="16"/>
  <c r="A45" i="16"/>
  <c r="A45" i="8"/>
  <c r="V44" i="7"/>
  <c r="K43" i="7"/>
  <c r="V44" i="14"/>
  <c r="K43" i="14"/>
  <c r="V43" i="12"/>
  <c r="K42" i="12"/>
  <c r="V44" i="15"/>
  <c r="K43" i="15"/>
  <c r="V44" i="13"/>
  <c r="K43" i="13"/>
  <c r="K44" i="3"/>
  <c r="V45" i="3"/>
  <c r="B46" i="10"/>
  <c r="A45" i="10"/>
  <c r="V44" i="5"/>
  <c r="K43" i="5"/>
  <c r="V43" i="9"/>
  <c r="K42" i="9"/>
  <c r="V44" i="6" l="1"/>
  <c r="K43" i="6"/>
  <c r="L43" i="3"/>
  <c r="W44" i="3"/>
  <c r="U48" i="1"/>
  <c r="I48" i="1"/>
  <c r="K48" i="1" s="1"/>
  <c r="A46" i="10"/>
  <c r="A46" i="15"/>
  <c r="V46" i="3"/>
  <c r="K46" i="3" s="1"/>
  <c r="K45" i="3"/>
  <c r="B46" i="14"/>
  <c r="A45" i="14"/>
  <c r="V44" i="11"/>
  <c r="K43" i="11"/>
  <c r="A46" i="16"/>
  <c r="A45" i="11"/>
  <c r="A46" i="5"/>
  <c r="V45" i="1"/>
  <c r="K44" i="1"/>
  <c r="V44" i="10"/>
  <c r="K43" i="10"/>
  <c r="A46" i="3"/>
  <c r="V44" i="12"/>
  <c r="K43" i="12"/>
  <c r="L43" i="16"/>
  <c r="W44" i="16"/>
  <c r="V44" i="9"/>
  <c r="K43" i="9"/>
  <c r="K44" i="13"/>
  <c r="V45" i="13"/>
  <c r="K45" i="13" s="1"/>
  <c r="V45" i="5"/>
  <c r="K44" i="5"/>
  <c r="B46" i="12"/>
  <c r="A45" i="12"/>
  <c r="V45" i="14"/>
  <c r="K44" i="14"/>
  <c r="V45" i="15"/>
  <c r="K44" i="15"/>
  <c r="K44" i="7"/>
  <c r="V45" i="7"/>
  <c r="V45" i="16"/>
  <c r="K44" i="16"/>
  <c r="B46" i="7"/>
  <c r="A45" i="7"/>
  <c r="V45" i="6" l="1"/>
  <c r="K45" i="6" s="1"/>
  <c r="K44" i="6"/>
  <c r="L44" i="3"/>
  <c r="W45" i="3"/>
  <c r="V45" i="9"/>
  <c r="K44" i="9"/>
  <c r="V46" i="16"/>
  <c r="K46" i="16" s="1"/>
  <c r="K45" i="16"/>
  <c r="V46" i="1"/>
  <c r="K46" i="1" s="1"/>
  <c r="K45" i="1"/>
  <c r="V45" i="11"/>
  <c r="K45" i="11" s="1"/>
  <c r="K44" i="11"/>
  <c r="A46" i="12"/>
  <c r="A46" i="7"/>
  <c r="K45" i="14"/>
  <c r="V46" i="14"/>
  <c r="K46" i="14" s="1"/>
  <c r="V45" i="10"/>
  <c r="K44" i="10"/>
  <c r="V46" i="7"/>
  <c r="K46" i="7" s="1"/>
  <c r="K45" i="7"/>
  <c r="V46" i="5"/>
  <c r="K46" i="5" s="1"/>
  <c r="K45" i="5"/>
  <c r="V45" i="12"/>
  <c r="K44" i="12"/>
  <c r="A46" i="14"/>
  <c r="L44" i="16"/>
  <c r="W45" i="16"/>
  <c r="V46" i="15"/>
  <c r="K46" i="15" s="1"/>
  <c r="K45" i="15"/>
  <c r="L45" i="3" l="1"/>
  <c r="W46" i="3"/>
  <c r="L46" i="3" s="1"/>
  <c r="C48" i="3" s="1"/>
  <c r="V46" i="10"/>
  <c r="K46" i="10" s="1"/>
  <c r="K45" i="10"/>
  <c r="V46" i="12"/>
  <c r="K46" i="12" s="1"/>
  <c r="K45" i="12"/>
  <c r="L45" i="16"/>
  <c r="W46" i="16"/>
  <c r="L46" i="16" s="1"/>
  <c r="C48" i="16" s="1"/>
  <c r="K45" i="9"/>
  <c r="V46" i="9"/>
  <c r="K46" i="9" s="1"/>
  <c r="J12" i="4" l="1"/>
  <c r="W15" i="4" s="1"/>
  <c r="W16" i="4" s="1"/>
  <c r="I48" i="3"/>
  <c r="K48" i="3" s="1"/>
  <c r="U48" i="3"/>
  <c r="U48" i="16"/>
  <c r="I48" i="16"/>
  <c r="K48" i="16" s="1"/>
  <c r="L16" i="4" l="1"/>
  <c r="W17" i="4"/>
  <c r="L17" i="4" l="1"/>
  <c r="W18" i="4"/>
  <c r="L18" i="4" l="1"/>
  <c r="W19" i="4"/>
  <c r="L19" i="4" l="1"/>
  <c r="W20" i="4"/>
  <c r="L20" i="4" l="1"/>
  <c r="W21" i="4"/>
  <c r="W22" i="4" l="1"/>
  <c r="L21" i="4"/>
  <c r="L22" i="4" l="1"/>
  <c r="W23" i="4"/>
  <c r="L23" i="4" l="1"/>
  <c r="W24" i="4"/>
  <c r="L24" i="4" l="1"/>
  <c r="W25" i="4"/>
  <c r="L25" i="4" l="1"/>
  <c r="W26" i="4"/>
  <c r="L26" i="4" l="1"/>
  <c r="W27" i="4"/>
  <c r="L27" i="4" l="1"/>
  <c r="W28" i="4"/>
  <c r="L28" i="4" l="1"/>
  <c r="W29" i="4"/>
  <c r="L29" i="4" l="1"/>
  <c r="W30" i="4"/>
  <c r="L30" i="4" l="1"/>
  <c r="W31" i="4"/>
  <c r="L31" i="4" l="1"/>
  <c r="W32" i="4"/>
  <c r="L32" i="4" l="1"/>
  <c r="W33" i="4"/>
  <c r="L33" i="4" l="1"/>
  <c r="W34" i="4"/>
  <c r="L34" i="4" l="1"/>
  <c r="W35" i="4"/>
  <c r="L35" i="4" l="1"/>
  <c r="W36" i="4"/>
  <c r="L36" i="4" l="1"/>
  <c r="W37" i="4"/>
  <c r="L37" i="4" l="1"/>
  <c r="W38" i="4"/>
  <c r="L38" i="4" l="1"/>
  <c r="W39" i="4"/>
  <c r="L39" i="4" l="1"/>
  <c r="W40" i="4"/>
  <c r="L40" i="4" l="1"/>
  <c r="W41" i="4"/>
  <c r="L41" i="4" l="1"/>
  <c r="W42" i="4"/>
  <c r="L42" i="4" l="1"/>
  <c r="W43" i="4"/>
  <c r="L43" i="4" s="1"/>
  <c r="C45" i="4" s="1"/>
  <c r="I45" i="4" l="1"/>
  <c r="K45" i="4" s="1"/>
  <c r="U45" i="4"/>
  <c r="J12" i="5"/>
  <c r="W15" i="5" s="1"/>
  <c r="W16" i="5" s="1"/>
  <c r="L16" i="5" l="1"/>
  <c r="W17" i="5"/>
  <c r="W18" i="5" l="1"/>
  <c r="L17" i="5"/>
  <c r="L18" i="5" l="1"/>
  <c r="W19" i="5"/>
  <c r="L19" i="5" l="1"/>
  <c r="W20" i="5"/>
  <c r="L20" i="5" l="1"/>
  <c r="W21" i="5"/>
  <c r="L21" i="5" l="1"/>
  <c r="W22" i="5"/>
  <c r="L22" i="5" l="1"/>
  <c r="W23" i="5"/>
  <c r="L23" i="5" l="1"/>
  <c r="W24" i="5"/>
  <c r="L24" i="5" l="1"/>
  <c r="W25" i="5"/>
  <c r="L25" i="5" l="1"/>
  <c r="W26" i="5"/>
  <c r="L26" i="5" l="1"/>
  <c r="W27" i="5"/>
  <c r="L27" i="5" l="1"/>
  <c r="W28" i="5"/>
  <c r="L28" i="5" l="1"/>
  <c r="W29" i="5"/>
  <c r="L29" i="5" l="1"/>
  <c r="W30" i="5"/>
  <c r="L30" i="5" l="1"/>
  <c r="W31" i="5"/>
  <c r="L31" i="5" l="1"/>
  <c r="W32" i="5"/>
  <c r="L32" i="5" l="1"/>
  <c r="W33" i="5"/>
  <c r="L33" i="5" l="1"/>
  <c r="W34" i="5"/>
  <c r="L34" i="5" l="1"/>
  <c r="W35" i="5"/>
  <c r="L35" i="5" l="1"/>
  <c r="W36" i="5"/>
  <c r="L36" i="5" l="1"/>
  <c r="W37" i="5"/>
  <c r="L37" i="5" l="1"/>
  <c r="W38" i="5"/>
  <c r="L38" i="5" l="1"/>
  <c r="W39" i="5"/>
  <c r="L39" i="5" l="1"/>
  <c r="W40" i="5"/>
  <c r="L40" i="5" l="1"/>
  <c r="W41" i="5"/>
  <c r="L41" i="5" l="1"/>
  <c r="W42" i="5"/>
  <c r="L42" i="5" l="1"/>
  <c r="W43" i="5"/>
  <c r="L43" i="5" l="1"/>
  <c r="W44" i="5"/>
  <c r="L44" i="5" l="1"/>
  <c r="W45" i="5"/>
  <c r="L45" i="5" l="1"/>
  <c r="W46" i="5"/>
  <c r="L46" i="5" s="1"/>
  <c r="C48" i="5" s="1"/>
  <c r="I48" i="5" l="1"/>
  <c r="K48" i="5" s="1"/>
  <c r="J12" i="6"/>
  <c r="W15" i="6" s="1"/>
  <c r="W16" i="6" s="1"/>
  <c r="U48" i="5"/>
  <c r="L16" i="6" l="1"/>
  <c r="W17" i="6"/>
  <c r="W18" i="6" l="1"/>
  <c r="L17" i="6"/>
  <c r="L18" i="6" l="1"/>
  <c r="W19" i="6"/>
  <c r="L19" i="6" l="1"/>
  <c r="W20" i="6"/>
  <c r="L20" i="6" l="1"/>
  <c r="W21" i="6"/>
  <c r="L21" i="6" l="1"/>
  <c r="W22" i="6"/>
  <c r="L22" i="6" l="1"/>
  <c r="W23" i="6"/>
  <c r="L23" i="6" l="1"/>
  <c r="W24" i="6"/>
  <c r="L24" i="6" l="1"/>
  <c r="W25" i="6"/>
  <c r="L25" i="6" l="1"/>
  <c r="W26" i="6"/>
  <c r="L26" i="6" l="1"/>
  <c r="W27" i="6"/>
  <c r="L27" i="6" l="1"/>
  <c r="W28" i="6"/>
  <c r="L28" i="6" l="1"/>
  <c r="W29" i="6"/>
  <c r="L29" i="6" l="1"/>
  <c r="W30" i="6"/>
  <c r="L30" i="6" l="1"/>
  <c r="W31" i="6"/>
  <c r="L31" i="6" l="1"/>
  <c r="W32" i="6"/>
  <c r="L32" i="6" l="1"/>
  <c r="W33" i="6"/>
  <c r="L33" i="6" l="1"/>
  <c r="W34" i="6"/>
  <c r="L34" i="6" l="1"/>
  <c r="W35" i="6"/>
  <c r="L35" i="6" l="1"/>
  <c r="W36" i="6"/>
  <c r="L36" i="6" l="1"/>
  <c r="W37" i="6"/>
  <c r="L37" i="6" l="1"/>
  <c r="W38" i="6"/>
  <c r="L38" i="6" l="1"/>
  <c r="W39" i="6"/>
  <c r="L39" i="6" l="1"/>
  <c r="W40" i="6"/>
  <c r="L40" i="6" l="1"/>
  <c r="W41" i="6"/>
  <c r="L41" i="6" l="1"/>
  <c r="W42" i="6"/>
  <c r="L42" i="6" l="1"/>
  <c r="W43" i="6"/>
  <c r="L43" i="6" l="1"/>
  <c r="W44" i="6"/>
  <c r="L44" i="6" l="1"/>
  <c r="W45" i="6"/>
  <c r="L45" i="6" s="1"/>
  <c r="C47" i="6" s="1"/>
  <c r="I47" i="6" l="1"/>
  <c r="K47" i="6" s="1"/>
  <c r="U47" i="6"/>
  <c r="J12" i="7"/>
  <c r="W15" i="7" s="1"/>
  <c r="W16" i="7" s="1"/>
  <c r="L16" i="7" l="1"/>
  <c r="W17" i="7"/>
  <c r="W18" i="7" l="1"/>
  <c r="L17" i="7"/>
  <c r="L18" i="7" l="1"/>
  <c r="W19" i="7"/>
  <c r="L19" i="7" l="1"/>
  <c r="W20" i="7"/>
  <c r="L20" i="7" l="1"/>
  <c r="W21" i="7"/>
  <c r="L21" i="7" l="1"/>
  <c r="W22" i="7"/>
  <c r="L22" i="7" l="1"/>
  <c r="W23" i="7"/>
  <c r="L23" i="7" l="1"/>
  <c r="W24" i="7"/>
  <c r="L24" i="7" l="1"/>
  <c r="W25" i="7"/>
  <c r="L25" i="7" l="1"/>
  <c r="W26" i="7"/>
  <c r="L26" i="7" l="1"/>
  <c r="W27" i="7"/>
  <c r="L27" i="7" l="1"/>
  <c r="W28" i="7"/>
  <c r="L28" i="7" l="1"/>
  <c r="W29" i="7"/>
  <c r="L29" i="7" l="1"/>
  <c r="W30" i="7"/>
  <c r="L30" i="7" l="1"/>
  <c r="W31" i="7"/>
  <c r="L31" i="7" l="1"/>
  <c r="W32" i="7"/>
  <c r="L32" i="7" l="1"/>
  <c r="W33" i="7"/>
  <c r="L33" i="7" l="1"/>
  <c r="W34" i="7"/>
  <c r="L34" i="7" l="1"/>
  <c r="W35" i="7"/>
  <c r="L35" i="7" l="1"/>
  <c r="W36" i="7"/>
  <c r="L36" i="7" l="1"/>
  <c r="W37" i="7"/>
  <c r="L37" i="7" l="1"/>
  <c r="W38" i="7"/>
  <c r="L38" i="7" l="1"/>
  <c r="W39" i="7"/>
  <c r="L39" i="7" l="1"/>
  <c r="W40" i="7"/>
  <c r="L40" i="7" l="1"/>
  <c r="W41" i="7"/>
  <c r="L41" i="7" l="1"/>
  <c r="W42" i="7"/>
  <c r="L42" i="7" l="1"/>
  <c r="W43" i="7"/>
  <c r="L43" i="7" l="1"/>
  <c r="W44" i="7"/>
  <c r="L44" i="7" l="1"/>
  <c r="W45" i="7"/>
  <c r="L45" i="7" l="1"/>
  <c r="W46" i="7"/>
  <c r="L46" i="7" s="1"/>
  <c r="C48" i="7" s="1"/>
  <c r="I48" i="7" l="1"/>
  <c r="K48" i="7" s="1"/>
  <c r="U48" i="7"/>
  <c r="J12" i="8"/>
  <c r="W15" i="8" s="1"/>
  <c r="W16" i="8" s="1"/>
  <c r="L16" i="8" l="1"/>
  <c r="W17" i="8"/>
  <c r="W18" i="8" l="1"/>
  <c r="L17" i="8"/>
  <c r="L18" i="8" l="1"/>
  <c r="W19" i="8"/>
  <c r="L19" i="8" l="1"/>
  <c r="W20" i="8"/>
  <c r="L20" i="8" l="1"/>
  <c r="W21" i="8"/>
  <c r="L21" i="8" l="1"/>
  <c r="W22" i="8"/>
  <c r="L22" i="8" l="1"/>
  <c r="W23" i="8"/>
  <c r="L23" i="8" l="1"/>
  <c r="W24" i="8"/>
  <c r="L24" i="8" l="1"/>
  <c r="W25" i="8"/>
  <c r="L25" i="8" l="1"/>
  <c r="W26" i="8"/>
  <c r="L26" i="8" l="1"/>
  <c r="W27" i="8"/>
  <c r="L27" i="8" l="1"/>
  <c r="W28" i="8"/>
  <c r="L28" i="8" l="1"/>
  <c r="W29" i="8"/>
  <c r="L29" i="8" l="1"/>
  <c r="W30" i="8"/>
  <c r="L30" i="8" l="1"/>
  <c r="W31" i="8"/>
  <c r="L31" i="8" l="1"/>
  <c r="W32" i="8"/>
  <c r="L32" i="8" l="1"/>
  <c r="W33" i="8"/>
  <c r="L33" i="8" l="1"/>
  <c r="W34" i="8"/>
  <c r="L34" i="8" l="1"/>
  <c r="W35" i="8"/>
  <c r="L35" i="8" l="1"/>
  <c r="W36" i="8"/>
  <c r="L36" i="8" l="1"/>
  <c r="W37" i="8"/>
  <c r="L37" i="8" l="1"/>
  <c r="W38" i="8"/>
  <c r="L38" i="8" l="1"/>
  <c r="W39" i="8"/>
  <c r="L39" i="8" l="1"/>
  <c r="W40" i="8"/>
  <c r="L40" i="8" l="1"/>
  <c r="W41" i="8"/>
  <c r="L41" i="8" l="1"/>
  <c r="W42" i="8"/>
  <c r="L42" i="8" l="1"/>
  <c r="W43" i="8"/>
  <c r="L43" i="8" l="1"/>
  <c r="W44" i="8"/>
  <c r="L44" i="8" l="1"/>
  <c r="W45" i="8"/>
  <c r="L45" i="8" s="1"/>
  <c r="C47" i="8" s="1"/>
  <c r="I47" i="8" l="1"/>
  <c r="K47" i="8" s="1"/>
  <c r="U47" i="8"/>
  <c r="J12" i="9"/>
  <c r="W15" i="9" s="1"/>
  <c r="W16" i="9" s="1"/>
  <c r="L16" i="9" l="1"/>
  <c r="W17" i="9"/>
  <c r="W18" i="9" l="1"/>
  <c r="L17" i="9"/>
  <c r="L18" i="9" l="1"/>
  <c r="W19" i="9"/>
  <c r="W20" i="9" l="1"/>
  <c r="L19" i="9"/>
  <c r="L20" i="9" l="1"/>
  <c r="W21" i="9"/>
  <c r="L21" i="9" l="1"/>
  <c r="W22" i="9"/>
  <c r="L22" i="9" l="1"/>
  <c r="W23" i="9"/>
  <c r="L23" i="9" l="1"/>
  <c r="W24" i="9"/>
  <c r="L24" i="9" l="1"/>
  <c r="W25" i="9"/>
  <c r="L25" i="9" l="1"/>
  <c r="W26" i="9"/>
  <c r="L26" i="9" l="1"/>
  <c r="W27" i="9"/>
  <c r="L27" i="9" l="1"/>
  <c r="W28" i="9"/>
  <c r="L28" i="9" l="1"/>
  <c r="W29" i="9"/>
  <c r="L29" i="9" l="1"/>
  <c r="W30" i="9"/>
  <c r="L30" i="9" l="1"/>
  <c r="W31" i="9"/>
  <c r="L31" i="9" l="1"/>
  <c r="W32" i="9"/>
  <c r="L32" i="9" l="1"/>
  <c r="W33" i="9"/>
  <c r="L33" i="9" l="1"/>
  <c r="W34" i="9"/>
  <c r="L34" i="9" l="1"/>
  <c r="W35" i="9"/>
  <c r="L35" i="9" l="1"/>
  <c r="W36" i="9"/>
  <c r="L36" i="9" l="1"/>
  <c r="W37" i="9"/>
  <c r="L37" i="9" l="1"/>
  <c r="W38" i="9"/>
  <c r="L38" i="9" l="1"/>
  <c r="W39" i="9"/>
  <c r="L39" i="9" l="1"/>
  <c r="W40" i="9"/>
  <c r="L40" i="9" l="1"/>
  <c r="W41" i="9"/>
  <c r="L41" i="9" l="1"/>
  <c r="W42" i="9"/>
  <c r="L42" i="9" l="1"/>
  <c r="W43" i="9"/>
  <c r="L43" i="9" l="1"/>
  <c r="W44" i="9"/>
  <c r="L44" i="9" l="1"/>
  <c r="W45" i="9"/>
  <c r="L45" i="9" l="1"/>
  <c r="W46" i="9"/>
  <c r="L46" i="9" s="1"/>
  <c r="C48" i="9" s="1"/>
  <c r="I48" i="9" l="1"/>
  <c r="K48" i="9" s="1"/>
  <c r="U48" i="9"/>
  <c r="J12" i="10"/>
  <c r="W15" i="10" s="1"/>
  <c r="W16" i="10" s="1"/>
  <c r="L16" i="10" l="1"/>
  <c r="W17" i="10"/>
  <c r="W18" i="10" l="1"/>
  <c r="L17" i="10"/>
  <c r="L18" i="10" l="1"/>
  <c r="W19" i="10"/>
  <c r="L19" i="10" l="1"/>
  <c r="W20" i="10"/>
  <c r="L20" i="10" l="1"/>
  <c r="W21" i="10"/>
  <c r="L21" i="10" l="1"/>
  <c r="W22" i="10"/>
  <c r="L22" i="10" l="1"/>
  <c r="W23" i="10"/>
  <c r="L23" i="10" l="1"/>
  <c r="W24" i="10"/>
  <c r="L24" i="10" l="1"/>
  <c r="W25" i="10"/>
  <c r="L25" i="10" l="1"/>
  <c r="W26" i="10"/>
  <c r="L26" i="10" l="1"/>
  <c r="W27" i="10"/>
  <c r="L27" i="10" l="1"/>
  <c r="W28" i="10"/>
  <c r="L28" i="10" l="1"/>
  <c r="W29" i="10"/>
  <c r="L29" i="10" l="1"/>
  <c r="W30" i="10"/>
  <c r="L30" i="10" l="1"/>
  <c r="W31" i="10"/>
  <c r="L31" i="10" l="1"/>
  <c r="W32" i="10"/>
  <c r="L32" i="10" l="1"/>
  <c r="W33" i="10"/>
  <c r="L33" i="10" l="1"/>
  <c r="W34" i="10"/>
  <c r="L34" i="10" l="1"/>
  <c r="W35" i="10"/>
  <c r="L35" i="10" l="1"/>
  <c r="W36" i="10"/>
  <c r="L36" i="10" l="1"/>
  <c r="W37" i="10"/>
  <c r="L37" i="10" l="1"/>
  <c r="W38" i="10"/>
  <c r="L38" i="10" l="1"/>
  <c r="W39" i="10"/>
  <c r="L39" i="10" l="1"/>
  <c r="W40" i="10"/>
  <c r="L40" i="10" l="1"/>
  <c r="W41" i="10"/>
  <c r="L41" i="10" l="1"/>
  <c r="W42" i="10"/>
  <c r="L42" i="10" l="1"/>
  <c r="W43" i="10"/>
  <c r="L43" i="10" l="1"/>
  <c r="W44" i="10"/>
  <c r="L44" i="10" l="1"/>
  <c r="W45" i="10"/>
  <c r="L45" i="10" l="1"/>
  <c r="W46" i="10"/>
  <c r="L46" i="10" s="1"/>
  <c r="C48" i="10" s="1"/>
  <c r="I48" i="10" l="1"/>
  <c r="K48" i="10" s="1"/>
  <c r="J12" i="11"/>
  <c r="W15" i="11" s="1"/>
  <c r="W16" i="11" s="1"/>
  <c r="U48" i="10"/>
  <c r="L16" i="11" l="1"/>
  <c r="W17" i="11"/>
  <c r="W18" i="11" l="1"/>
  <c r="L17" i="11"/>
  <c r="L18" i="11" l="1"/>
  <c r="W19" i="11"/>
  <c r="L19" i="11" l="1"/>
  <c r="W20" i="11"/>
  <c r="L20" i="11" l="1"/>
  <c r="W21" i="11"/>
  <c r="L21" i="11" l="1"/>
  <c r="W22" i="11"/>
  <c r="L22" i="11" l="1"/>
  <c r="W23" i="11"/>
  <c r="L23" i="11" l="1"/>
  <c r="W24" i="11"/>
  <c r="L24" i="11" l="1"/>
  <c r="W25" i="11"/>
  <c r="L25" i="11" l="1"/>
  <c r="W26" i="11"/>
  <c r="L26" i="11" l="1"/>
  <c r="W27" i="11"/>
  <c r="L27" i="11" l="1"/>
  <c r="W28" i="11"/>
  <c r="L28" i="11" l="1"/>
  <c r="W29" i="11"/>
  <c r="L29" i="11" l="1"/>
  <c r="W30" i="11"/>
  <c r="L30" i="11" l="1"/>
  <c r="W31" i="11"/>
  <c r="L31" i="11" l="1"/>
  <c r="W32" i="11"/>
  <c r="L32" i="11" l="1"/>
  <c r="W33" i="11"/>
  <c r="L33" i="11" l="1"/>
  <c r="W34" i="11"/>
  <c r="L34" i="11" l="1"/>
  <c r="W35" i="11"/>
  <c r="L35" i="11" l="1"/>
  <c r="W36" i="11"/>
  <c r="L36" i="11" l="1"/>
  <c r="W37" i="11"/>
  <c r="L37" i="11" l="1"/>
  <c r="W38" i="11"/>
  <c r="L38" i="11" l="1"/>
  <c r="W39" i="11"/>
  <c r="L39" i="11" l="1"/>
  <c r="W40" i="11"/>
  <c r="L40" i="11" l="1"/>
  <c r="W41" i="11"/>
  <c r="L41" i="11" l="1"/>
  <c r="W42" i="11"/>
  <c r="L42" i="11" l="1"/>
  <c r="W43" i="11"/>
  <c r="L43" i="11" l="1"/>
  <c r="W44" i="11"/>
  <c r="L44" i="11" l="1"/>
  <c r="W45" i="11"/>
  <c r="L45" i="11" s="1"/>
  <c r="C47" i="11" s="1"/>
  <c r="I47" i="11" l="1"/>
  <c r="K47" i="11" s="1"/>
  <c r="U47" i="11"/>
  <c r="J12" i="12"/>
  <c r="W15" i="12" s="1"/>
  <c r="W16" i="12" s="1"/>
  <c r="L16" i="12" l="1"/>
  <c r="W17" i="12"/>
  <c r="W18" i="12" l="1"/>
  <c r="L17" i="12"/>
  <c r="L18" i="12" l="1"/>
  <c r="W19" i="12"/>
  <c r="L19" i="12" l="1"/>
  <c r="W20" i="12"/>
  <c r="L20" i="12" l="1"/>
  <c r="W21" i="12"/>
  <c r="L21" i="12" l="1"/>
  <c r="W22" i="12"/>
  <c r="L22" i="12" l="1"/>
  <c r="W23" i="12"/>
  <c r="L23" i="12" l="1"/>
  <c r="W24" i="12"/>
  <c r="L24" i="12" l="1"/>
  <c r="W25" i="12"/>
  <c r="L25" i="12" l="1"/>
  <c r="W26" i="12"/>
  <c r="L26" i="12" l="1"/>
  <c r="W27" i="12"/>
  <c r="L27" i="12" l="1"/>
  <c r="W28" i="12"/>
  <c r="L28" i="12" l="1"/>
  <c r="W29" i="12"/>
  <c r="L29" i="12" l="1"/>
  <c r="W30" i="12"/>
  <c r="L30" i="12" l="1"/>
  <c r="W31" i="12"/>
  <c r="L31" i="12" l="1"/>
  <c r="W32" i="12"/>
  <c r="L32" i="12" l="1"/>
  <c r="W33" i="12"/>
  <c r="L33" i="12" l="1"/>
  <c r="W34" i="12"/>
  <c r="L34" i="12" l="1"/>
  <c r="W35" i="12"/>
  <c r="L35" i="12" l="1"/>
  <c r="W36" i="12"/>
  <c r="L36" i="12" l="1"/>
  <c r="W37" i="12"/>
  <c r="L37" i="12" l="1"/>
  <c r="W38" i="12"/>
  <c r="L38" i="12" l="1"/>
  <c r="W39" i="12"/>
  <c r="L39" i="12" l="1"/>
  <c r="W40" i="12"/>
  <c r="L40" i="12" l="1"/>
  <c r="W41" i="12"/>
  <c r="L41" i="12" l="1"/>
  <c r="W42" i="12"/>
  <c r="L42" i="12" l="1"/>
  <c r="W43" i="12"/>
  <c r="L43" i="12" l="1"/>
  <c r="W44" i="12"/>
  <c r="L44" i="12" l="1"/>
  <c r="W45" i="12"/>
  <c r="L45" i="12" l="1"/>
  <c r="W46" i="12"/>
  <c r="L46" i="12" s="1"/>
  <c r="C48" i="12" s="1"/>
  <c r="I48" i="12" l="1"/>
  <c r="K48" i="12" s="1"/>
  <c r="J12" i="13"/>
  <c r="W15" i="13" s="1"/>
  <c r="W16" i="13" s="1"/>
  <c r="U48" i="12"/>
  <c r="L16" i="13" l="1"/>
  <c r="W17" i="13"/>
  <c r="W18" i="13" l="1"/>
  <c r="L17" i="13"/>
  <c r="L18" i="13" l="1"/>
  <c r="W19" i="13"/>
  <c r="L19" i="13" l="1"/>
  <c r="W20" i="13"/>
  <c r="L20" i="13" l="1"/>
  <c r="W21" i="13"/>
  <c r="L21" i="13" l="1"/>
  <c r="W22" i="13"/>
  <c r="L22" i="13" l="1"/>
  <c r="W23" i="13"/>
  <c r="L23" i="13" l="1"/>
  <c r="W24" i="13"/>
  <c r="L24" i="13" l="1"/>
  <c r="W25" i="13"/>
  <c r="L25" i="13" l="1"/>
  <c r="W26" i="13"/>
  <c r="L26" i="13" l="1"/>
  <c r="W27" i="13"/>
  <c r="L27" i="13" l="1"/>
  <c r="W28" i="13"/>
  <c r="L28" i="13" l="1"/>
  <c r="W29" i="13"/>
  <c r="L29" i="13" l="1"/>
  <c r="W30" i="13"/>
  <c r="L30" i="13" l="1"/>
  <c r="W31" i="13"/>
  <c r="L31" i="13" l="1"/>
  <c r="W32" i="13"/>
  <c r="L32" i="13" l="1"/>
  <c r="W33" i="13"/>
  <c r="L33" i="13" l="1"/>
  <c r="W34" i="13"/>
  <c r="L34" i="13" l="1"/>
  <c r="W35" i="13"/>
  <c r="L35" i="13" l="1"/>
  <c r="W36" i="13"/>
  <c r="L36" i="13" l="1"/>
  <c r="W37" i="13"/>
  <c r="L37" i="13" l="1"/>
  <c r="W38" i="13"/>
  <c r="L38" i="13" l="1"/>
  <c r="W39" i="13"/>
  <c r="L39" i="13" l="1"/>
  <c r="W40" i="13"/>
  <c r="L40" i="13" l="1"/>
  <c r="W41" i="13"/>
  <c r="L41" i="13" l="1"/>
  <c r="W42" i="13"/>
  <c r="L42" i="13" l="1"/>
  <c r="W43" i="13"/>
  <c r="L43" i="13" l="1"/>
  <c r="W44" i="13"/>
  <c r="L44" i="13" l="1"/>
  <c r="W45" i="13"/>
  <c r="L45" i="13" s="1"/>
  <c r="C47" i="13" s="1"/>
  <c r="I47" i="13" l="1"/>
  <c r="K47" i="13" s="1"/>
  <c r="J12" i="14"/>
  <c r="W15" i="14" s="1"/>
  <c r="W16" i="14" s="1"/>
  <c r="U47" i="13"/>
  <c r="L16" i="14" l="1"/>
  <c r="W17" i="14"/>
  <c r="W18" i="14" l="1"/>
  <c r="L17" i="14"/>
  <c r="L18" i="14" l="1"/>
  <c r="W19" i="14"/>
  <c r="W20" i="14" l="1"/>
  <c r="L19" i="14"/>
  <c r="L20" i="14" l="1"/>
  <c r="W21" i="14"/>
  <c r="L21" i="14" l="1"/>
  <c r="W22" i="14"/>
  <c r="L22" i="14" l="1"/>
  <c r="W23" i="14"/>
  <c r="L23" i="14" l="1"/>
  <c r="W24" i="14"/>
  <c r="L24" i="14" l="1"/>
  <c r="W25" i="14"/>
  <c r="L25" i="14" l="1"/>
  <c r="W26" i="14"/>
  <c r="L26" i="14" l="1"/>
  <c r="W27" i="14"/>
  <c r="L27" i="14" l="1"/>
  <c r="W28" i="14"/>
  <c r="L28" i="14" l="1"/>
  <c r="W29" i="14"/>
  <c r="L29" i="14" l="1"/>
  <c r="W30" i="14"/>
  <c r="L30" i="14" l="1"/>
  <c r="W31" i="14"/>
  <c r="L31" i="14" l="1"/>
  <c r="W32" i="14"/>
  <c r="L32" i="14" l="1"/>
  <c r="W33" i="14"/>
  <c r="L33" i="14" l="1"/>
  <c r="W34" i="14"/>
  <c r="L34" i="14" l="1"/>
  <c r="W35" i="14"/>
  <c r="L35" i="14" l="1"/>
  <c r="W36" i="14"/>
  <c r="L36" i="14" l="1"/>
  <c r="W37" i="14"/>
  <c r="L37" i="14" l="1"/>
  <c r="W38" i="14"/>
  <c r="L38" i="14" l="1"/>
  <c r="W39" i="14"/>
  <c r="L39" i="14" l="1"/>
  <c r="W40" i="14"/>
  <c r="L40" i="14" l="1"/>
  <c r="W41" i="14"/>
  <c r="L41" i="14" l="1"/>
  <c r="W42" i="14"/>
  <c r="L42" i="14" l="1"/>
  <c r="W43" i="14"/>
  <c r="L43" i="14" l="1"/>
  <c r="W44" i="14"/>
  <c r="L44" i="14" l="1"/>
  <c r="W45" i="14"/>
  <c r="L45" i="14" l="1"/>
  <c r="W46" i="14"/>
  <c r="L46" i="14" s="1"/>
  <c r="C48" i="14" s="1"/>
  <c r="I48" i="14" l="1"/>
  <c r="K48" i="14" s="1"/>
  <c r="J12" i="15"/>
  <c r="W15" i="15" s="1"/>
  <c r="W16" i="15" s="1"/>
  <c r="U48" i="14"/>
  <c r="L16" i="15" l="1"/>
  <c r="W17" i="15"/>
  <c r="W18" i="15" l="1"/>
  <c r="L17" i="15"/>
  <c r="L18" i="15" l="1"/>
  <c r="W19" i="15"/>
  <c r="L19" i="15" l="1"/>
  <c r="W20" i="15"/>
  <c r="L20" i="15" l="1"/>
  <c r="W21" i="15"/>
  <c r="L21" i="15" l="1"/>
  <c r="W22" i="15"/>
  <c r="L22" i="15" l="1"/>
  <c r="W23" i="15"/>
  <c r="L23" i="15" l="1"/>
  <c r="W24" i="15"/>
  <c r="L24" i="15" l="1"/>
  <c r="W25" i="15"/>
  <c r="L25" i="15" l="1"/>
  <c r="W26" i="15"/>
  <c r="L26" i="15" l="1"/>
  <c r="W27" i="15"/>
  <c r="L27" i="15" l="1"/>
  <c r="W28" i="15"/>
  <c r="L28" i="15" l="1"/>
  <c r="W29" i="15"/>
  <c r="L29" i="15" l="1"/>
  <c r="W30" i="15"/>
  <c r="L30" i="15" l="1"/>
  <c r="W31" i="15"/>
  <c r="L31" i="15" l="1"/>
  <c r="W32" i="15"/>
  <c r="L32" i="15" l="1"/>
  <c r="W33" i="15"/>
  <c r="L33" i="15" l="1"/>
  <c r="W34" i="15"/>
  <c r="L34" i="15" l="1"/>
  <c r="W35" i="15"/>
  <c r="L35" i="15" l="1"/>
  <c r="W36" i="15"/>
  <c r="L36" i="15" l="1"/>
  <c r="W37" i="15"/>
  <c r="L37" i="15" l="1"/>
  <c r="W38" i="15"/>
  <c r="L38" i="15" l="1"/>
  <c r="W39" i="15"/>
  <c r="L39" i="15" l="1"/>
  <c r="W40" i="15"/>
  <c r="L40" i="15" l="1"/>
  <c r="W41" i="15"/>
  <c r="L41" i="15" l="1"/>
  <c r="W42" i="15"/>
  <c r="L42" i="15" l="1"/>
  <c r="W43" i="15"/>
  <c r="L43" i="15" l="1"/>
  <c r="W44" i="15"/>
  <c r="L44" i="15" l="1"/>
  <c r="W45" i="15"/>
  <c r="L45" i="15" l="1"/>
  <c r="W46" i="15"/>
  <c r="L46" i="15" s="1"/>
  <c r="C48" i="15" s="1"/>
  <c r="U48" i="15" l="1"/>
  <c r="I48" i="15"/>
  <c r="K48" i="15" s="1"/>
</calcChain>
</file>

<file path=xl/sharedStrings.xml><?xml version="1.0" encoding="utf-8"?>
<sst xmlns="http://schemas.openxmlformats.org/spreadsheetml/2006/main" count="1010" uniqueCount="119">
  <si>
    <t>Prospect's TOIL, or flexible working time account (FWA), calculator</t>
  </si>
  <si>
    <t>Notes:</t>
  </si>
  <si>
    <t>1. All time entries should be recorded as hr.min as it appears on the clock - e.g. five past nine would be 9.05; half past nine would be 9.30</t>
  </si>
  <si>
    <t>Prospect: New Prospect House</t>
  </si>
  <si>
    <t>2. Enter in the cells in column I the periods of leave that you take, as above - e.g. a full day's leave in a 36-hour week would be 7.12</t>
  </si>
  <si>
    <t>8 Leake Street</t>
  </si>
  <si>
    <t>(while half a day would be 3.36); in a 35-hour week, they would be 7.00 and 3.50 respectively; and in a 37-hour week 7.24 and 3.42</t>
  </si>
  <si>
    <t>London SE11 7NN</t>
  </si>
  <si>
    <r>
      <t xml:space="preserve">3. If you have any FWA hours to carry forward from previously, enter it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</si>
  <si>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(in subsequent months, the spreadsheet will do this for you automatically)</t>
  </si>
  <si>
    <t>V</t>
  </si>
  <si>
    <t>This spreadsheet is © Prospect</t>
  </si>
  <si>
    <t>Enter your weekly contractual hours here &gt;&gt;&gt;&gt;</t>
  </si>
  <si>
    <t>Enter your gross salary here &gt;&gt;</t>
  </si>
  <si>
    <t>Don't forget to change your salary</t>
  </si>
  <si>
    <t>Your daily hours expressed (in hrs.mins) are:</t>
  </si>
  <si>
    <t>Your hourly rate is:</t>
  </si>
  <si>
    <t>at review time!</t>
  </si>
  <si>
    <t>Month:</t>
  </si>
  <si>
    <t>Brought forward from previous month:</t>
  </si>
  <si>
    <t>Hours worked in decimal;</t>
  </si>
  <si>
    <t>Total</t>
  </si>
  <si>
    <t>Your flexible</t>
  </si>
  <si>
    <t>(Handy for use with</t>
  </si>
  <si>
    <t>AM</t>
  </si>
  <si>
    <t>PM</t>
  </si>
  <si>
    <t>Evening</t>
  </si>
  <si>
    <t>Enter leave in</t>
  </si>
  <si>
    <t>Daily</t>
  </si>
  <si>
    <t>hours worked</t>
  </si>
  <si>
    <t>working hours</t>
  </si>
  <si>
    <t>electronic time recording</t>
  </si>
  <si>
    <t>Day</t>
  </si>
  <si>
    <t>Date</t>
  </si>
  <si>
    <t>In</t>
  </si>
  <si>
    <t>Out</t>
  </si>
  <si>
    <t>this column</t>
  </si>
  <si>
    <t>this month</t>
  </si>
  <si>
    <t>account</t>
  </si>
  <si>
    <t>Comments</t>
  </si>
  <si>
    <t>systems)</t>
  </si>
  <si>
    <t>New Year's Day</t>
  </si>
  <si>
    <t>2nd January (Scotland)</t>
  </si>
  <si>
    <t>Notes</t>
  </si>
  <si>
    <t>E-mail catch-up</t>
  </si>
  <si>
    <t>Jan's birthday: 16 Jan</t>
  </si>
  <si>
    <t>Annual Leave</t>
  </si>
  <si>
    <t>Writing up Jos's perf. review</t>
  </si>
  <si>
    <t>December</t>
  </si>
  <si>
    <t>Mon</t>
  </si>
  <si>
    <t>Tue</t>
  </si>
  <si>
    <t>Wed</t>
  </si>
  <si>
    <t>Thu</t>
  </si>
  <si>
    <t>Fri</t>
  </si>
  <si>
    <t>Sat</t>
  </si>
  <si>
    <t>Sun</t>
  </si>
  <si>
    <t>Full day's TOIL taken</t>
  </si>
  <si>
    <t>Sunday night e-mail log-on</t>
  </si>
  <si>
    <t>FWA carried forward:</t>
  </si>
  <si>
    <t>Your effective hourly rate is:</t>
  </si>
  <si>
    <t>This is:</t>
  </si>
  <si>
    <t>of your hourly rate and you have thus given:</t>
  </si>
  <si>
    <t>to the company so far this year.</t>
  </si>
  <si>
    <t>Looking for some financial services advice? Lighthouse Financial Advice has been providing Prospect members with independent financial advice since 2007. Why not give them a call on (0800) 085 8590?</t>
  </si>
  <si>
    <t>3. Your existing carried forward TOIL is brought forward for you automatically in cell J12</t>
  </si>
  <si>
    <t>Christmas Day</t>
  </si>
  <si>
    <t>Boxing Day</t>
  </si>
  <si>
    <t>Christmas Day Substitute day</t>
  </si>
  <si>
    <t>Boxing Day Substitute day</t>
  </si>
  <si>
    <t>Why not make a New Year's resolution to recruit a new member to Prospect? It is easy for them to sign up online at: http://www.prospect.org.uk/becoming_a_member_or_rep. If you need help, let us know!</t>
  </si>
  <si>
    <r>
      <t xml:space="preserve">3. If you have any FWA hours to carry forward from previously, enter them </t>
    </r>
    <r>
      <rPr>
        <b/>
        <sz val="10"/>
        <color indexed="8"/>
        <rFont val="Tahoma"/>
        <family val="2"/>
      </rPr>
      <t>HERE</t>
    </r>
    <r>
      <rPr>
        <sz val="10"/>
        <color theme="1"/>
        <rFont val="Tahoma"/>
        <family val="2"/>
      </rPr>
      <t xml:space="preserve"> in cell J12</t>
    </r>
  </si>
  <si>
    <t>Weekly contractual hours (auto fills from Dec) &gt;&gt;</t>
  </si>
  <si>
    <t xml:space="preserve">New Years Day </t>
  </si>
  <si>
    <t>New Years Day (Substitute)</t>
  </si>
  <si>
    <t>January</t>
  </si>
  <si>
    <t xml:space="preserve">Now is a good time to resolve to take up the challenge of Prospect's Work Time Your Time campaign. Check out the resources at http://www.prospect.org.uk/campaigns_and_events/national_campaigns/worktimeyourtime/index  </t>
  </si>
  <si>
    <t>February</t>
  </si>
  <si>
    <t>Ever thought about becoming more involved with your union? Prospect offers training and support for various roles: union safety reps; union learning reps; personal case handlers; etc. We are often looking</t>
  </si>
  <si>
    <t>for people to play a greater role. To find out more, contact either your local branch officers or have a look at: https://www.prospect.org.uk/becoming_a_member_or_rep/how_to_become_a_rep/index</t>
  </si>
  <si>
    <t>Your gross salary is:</t>
  </si>
  <si>
    <t>March</t>
  </si>
  <si>
    <t>St. Patrick's Day (NI; ROI)</t>
  </si>
  <si>
    <t>This is the time of year that your appraisal may be due. Your markings should not be a surprise to you; if you receive a low mark, check that this is in accordance with</t>
  </si>
  <si>
    <t>the agreed standard procedure. If you are in any doubt that the procedure has been correctly followed, contact your local rep. Make sure next year's goals are SMART.</t>
  </si>
  <si>
    <t>April</t>
  </si>
  <si>
    <t>Easter Friday</t>
  </si>
  <si>
    <t>Easter Monday (Not Scotland)</t>
  </si>
  <si>
    <t>How much have you saved with the union this month? Why not check out some of the Prospect Extra deals you can get at: https://www.prospect.org.uk/advice_and_services/financial/prospectextra ?</t>
  </si>
  <si>
    <t>Early May Bank Holiday</t>
  </si>
  <si>
    <t>May</t>
  </si>
  <si>
    <t>Are any of your colleagues non-members? Why not ask them to join - they can do so online at http://www.prospect.org.uk/becoming_a_member_or_rep/join/</t>
  </si>
  <si>
    <t>June</t>
  </si>
  <si>
    <t xml:space="preserve">Please take a few moments to check and update your personal details held by Prospect. You can do this online at www.prospect.org.uk. </t>
  </si>
  <si>
    <t>If you are having difficulty logging in, check out the website's help page at: http://www.prospect.org.uk/help</t>
  </si>
  <si>
    <t>Battle of the Boyne (NI)</t>
  </si>
  <si>
    <t>July</t>
  </si>
  <si>
    <t>Have you or one of your family members been injured in an accident? Prospect's Personal Injury Line could help: check out http://www.prospect.org.uk/advice_and_services/legalservices/personalinjury</t>
  </si>
  <si>
    <t>August</t>
  </si>
  <si>
    <t>Summer Bank Holiday (E;W;NI;Channel;IoM)</t>
  </si>
  <si>
    <t>Why not get more involved with your union? Most branch reps combine their union duties with normal jobs, so how about giving them a hand? It's your union, after all!</t>
  </si>
  <si>
    <t>September</t>
  </si>
  <si>
    <t>Is your flexible working hours account at a manageable level? How's your work/life balance? Take back your hours; take back your life!</t>
  </si>
  <si>
    <t>October</t>
  </si>
  <si>
    <t>Thinking of progressing your career? Why not have a look at Prospect's Organising and Leadership Academy? POLA can help you find the right direction whether you're</t>
  </si>
  <si>
    <t>re-assessing your careeer or making a complete change. Have a look at: http://www.prospect.org.uk/advice_and_services/education_learning_and_skills/index</t>
  </si>
  <si>
    <t>November</t>
  </si>
  <si>
    <t>St. Andrew's Day (Sco)</t>
  </si>
  <si>
    <t xml:space="preserve">Using Twitter? Have you followed Prospect yet? Check us out at: https://twitter.com/prospectunion </t>
  </si>
  <si>
    <t>Hours worked in decimal</t>
  </si>
  <si>
    <t>(For use with</t>
  </si>
  <si>
    <t>electronic time</t>
  </si>
  <si>
    <t>recording systems)</t>
  </si>
  <si>
    <t>Christmas Day (substitute day)</t>
  </si>
  <si>
    <t>Why not make a New Year's resolution to recruit a new member to Prospect? It is easy for them to sign up online at: http://www.prospect.org.uk/becoming_a_member_or_rep/index. If you need help, let us know!</t>
  </si>
  <si>
    <t>Looking for some financial services advice? Lighthouse Financial Advice has been providing Prospect members with independent financial advice since 2007.</t>
  </si>
  <si>
    <t>Have a look at: http://www.prospect.org.uk/advice_and_services/financial/financialadvice</t>
  </si>
  <si>
    <t xml:space="preserve">King Charles III Corination </t>
  </si>
  <si>
    <t>Late May Bank Holiday</t>
  </si>
  <si>
    <t>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</si>
</sst>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£&quot;#,##0.00"/>
    <numFmt numFmtId="165" formatCode="0.00_ ;[Red]\-0.00\ "/>
    <numFmt numFmtId="166" formatCode="dddd"/>
    <numFmt numFmtId="167" formatCode="&quot;£&quot;#,##0"/>
  </numFmts>
  <fonts count="9" x14ac:knownFonts="1"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3" tint="0.39997558519241921"/>
      <name val="Tahoma"/>
      <family val="2"/>
    </font>
    <font>
      <sz val="9"/>
      <color theme="3" tint="0.39997558519241921"/>
      <name val="Tahoma"/>
      <family val="2"/>
    </font>
    <font>
      <sz val="10"/>
      <color theme="4" tint="-0.24997711111789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2" fontId="1" fillId="2" borderId="0" xfId="0" applyNumberFormat="1" applyFont="1" applyFill="1" applyAlignment="1" applyProtection="1">
      <alignment horizontal="center"/>
      <protection hidden="1"/>
    </xf>
    <xf numFmtId="2" fontId="2" fillId="2" borderId="0" xfId="0" applyNumberFormat="1" applyFont="1" applyFill="1" applyAlignment="1" applyProtection="1">
      <alignment horizontal="center"/>
      <protection hidden="1"/>
    </xf>
    <xf numFmtId="2" fontId="1" fillId="2" borderId="0" xfId="0" applyNumberFormat="1" applyFont="1" applyFill="1" applyAlignment="1" applyProtection="1">
      <alignment horizontal="center" wrapText="1"/>
      <protection hidden="1"/>
    </xf>
    <xf numFmtId="0" fontId="4" fillId="0" borderId="0" xfId="0" applyFont="1"/>
    <xf numFmtId="2" fontId="0" fillId="3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5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7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5" borderId="0" xfId="0" applyFont="1" applyFill="1"/>
    <xf numFmtId="17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2" fontId="0" fillId="5" borderId="0" xfId="0" applyNumberFormat="1" applyFill="1" applyAlignment="1">
      <alignment horizontal="center"/>
    </xf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6" fontId="1" fillId="3" borderId="0" xfId="0" applyNumberFormat="1" applyFont="1" applyFill="1"/>
    <xf numFmtId="15" fontId="1" fillId="3" borderId="0" xfId="0" applyNumberFormat="1" applyFont="1" applyFill="1"/>
    <xf numFmtId="165" fontId="0" fillId="5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4" fillId="6" borderId="5" xfId="0" applyFont="1" applyFill="1" applyBorder="1"/>
    <xf numFmtId="0" fontId="0" fillId="6" borderId="5" xfId="0" applyFill="1" applyBorder="1"/>
    <xf numFmtId="166" fontId="1" fillId="0" borderId="0" xfId="0" applyNumberFormat="1" applyFont="1"/>
    <xf numFmtId="15" fontId="1" fillId="0" borderId="0" xfId="0" applyNumberFormat="1" applyFont="1"/>
    <xf numFmtId="0" fontId="0" fillId="6" borderId="0" xfId="0" applyFill="1"/>
    <xf numFmtId="165" fontId="0" fillId="5" borderId="6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164" fontId="0" fillId="0" borderId="0" xfId="0" applyNumberFormat="1"/>
    <xf numFmtId="167" fontId="0" fillId="0" borderId="0" xfId="0" applyNumberFormat="1" applyAlignment="1">
      <alignment horizontal="center"/>
    </xf>
    <xf numFmtId="0" fontId="6" fillId="3" borderId="0" xfId="0" applyFont="1" applyFill="1"/>
    <xf numFmtId="0" fontId="0" fillId="0" borderId="5" xfId="0" applyBorder="1"/>
    <xf numFmtId="2" fontId="6" fillId="3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20" fontId="0" fillId="0" borderId="0" xfId="0" applyNumberFormat="1"/>
    <xf numFmtId="2" fontId="8" fillId="3" borderId="0" xfId="0" applyNumberFormat="1" applyFont="1" applyFill="1" applyAlignment="1">
      <alignment horizontal="center"/>
    </xf>
    <xf numFmtId="0" fontId="0" fillId="0" borderId="7" xfId="0" applyBorder="1"/>
    <xf numFmtId="0" fontId="0" fillId="9" borderId="1" xfId="0" applyFill="1" applyBorder="1"/>
    <xf numFmtId="166" fontId="6" fillId="3" borderId="1" xfId="0" applyNumberFormat="1" applyFont="1" applyFill="1" applyBorder="1"/>
    <xf numFmtId="15" fontId="6" fillId="3" borderId="1" xfId="0" applyNumberFormat="1" applyFont="1" applyFill="1" applyBorder="1"/>
    <xf numFmtId="2" fontId="0" fillId="3" borderId="1" xfId="0" applyNumberForma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6" fillId="3" borderId="1" xfId="0" applyFont="1" applyFill="1" applyBorder="1"/>
    <xf numFmtId="2" fontId="0" fillId="0" borderId="1" xfId="0" applyNumberFormat="1" applyBorder="1" applyAlignment="1">
      <alignment horizontal="center"/>
    </xf>
    <xf numFmtId="166" fontId="0" fillId="0" borderId="1" xfId="0" applyNumberFormat="1" applyBorder="1"/>
    <xf numFmtId="15" fontId="0" fillId="0" borderId="1" xfId="0" applyNumberFormat="1" applyBorder="1"/>
    <xf numFmtId="2" fontId="0" fillId="7" borderId="1" xfId="0" applyNumberFormat="1" applyFill="1" applyBorder="1" applyAlignment="1">
      <alignment horizontal="center"/>
    </xf>
    <xf numFmtId="166" fontId="1" fillId="0" borderId="1" xfId="0" applyNumberFormat="1" applyFont="1" applyBorder="1"/>
    <xf numFmtId="15" fontId="1" fillId="0" borderId="1" xfId="0" applyNumberFormat="1" applyFont="1" applyBorder="1"/>
    <xf numFmtId="2" fontId="0" fillId="2" borderId="1" xfId="0" applyNumberFormat="1" applyFill="1" applyBorder="1" applyAlignment="1">
      <alignment horizontal="center"/>
    </xf>
    <xf numFmtId="0" fontId="6" fillId="0" borderId="1" xfId="0" applyFont="1" applyBorder="1"/>
    <xf numFmtId="166" fontId="8" fillId="3" borderId="1" xfId="0" applyNumberFormat="1" applyFont="1" applyFill="1" applyBorder="1"/>
    <xf numFmtId="15" fontId="8" fillId="3" borderId="1" xfId="0" applyNumberFormat="1" applyFont="1" applyFill="1" applyBorder="1"/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2" fontId="6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/>
    <xf numFmtId="0" fontId="0" fillId="8" borderId="1" xfId="0" applyFill="1" applyBorder="1"/>
    <xf numFmtId="0" fontId="0" fillId="3" borderId="1" xfId="0" applyFill="1" applyBorder="1"/>
    <xf numFmtId="2" fontId="1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2" fontId="6" fillId="2" borderId="1" xfId="0" applyNumberFormat="1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10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7" fillId="0" borderId="1" xfId="0" applyFont="1" applyBorder="1"/>
    <xf numFmtId="165" fontId="0" fillId="5" borderId="8" xfId="0" applyNumberFormat="1" applyFill="1" applyBorder="1" applyAlignment="1">
      <alignment horizontal="center"/>
    </xf>
    <xf numFmtId="166" fontId="1" fillId="3" borderId="1" xfId="0" applyNumberFormat="1" applyFont="1" applyFill="1" applyBorder="1"/>
    <xf numFmtId="15" fontId="1" fillId="3" borderId="1" xfId="0" applyNumberFormat="1" applyFont="1" applyFill="1" applyBorder="1"/>
    <xf numFmtId="2" fontId="8" fillId="0" borderId="1" xfId="0" applyNumberFormat="1" applyFont="1" applyBorder="1" applyAlignment="1">
      <alignment horizontal="center"/>
    </xf>
    <xf numFmtId="166" fontId="1" fillId="8" borderId="1" xfId="0" applyNumberFormat="1" applyFont="1" applyFill="1" applyBorder="1"/>
    <xf numFmtId="15" fontId="1" fillId="8" borderId="1" xfId="0" applyNumberFormat="1" applyFont="1" applyFill="1" applyBorder="1"/>
    <xf numFmtId="2" fontId="1" fillId="8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0" borderId="1" xfId="0" applyFont="1" applyBorder="1"/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166" fontId="8" fillId="0" borderId="1" xfId="0" applyNumberFormat="1" applyFont="1" applyBorder="1"/>
    <xf numFmtId="15" fontId="8" fillId="0" borderId="1" xfId="0" applyNumberFormat="1" applyFont="1" applyBorder="1"/>
    <xf numFmtId="2" fontId="8" fillId="7" borderId="1" xfId="0" applyNumberFormat="1" applyFont="1" applyFill="1" applyBorder="1" applyAlignment="1">
      <alignment horizontal="center"/>
    </xf>
    <xf numFmtId="0" fontId="0" fillId="3" borderId="0" xfId="0" applyFill="1"/>
    <xf numFmtId="2" fontId="1" fillId="2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2" fontId="8" fillId="2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165" fontId="6" fillId="0" borderId="1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/>
    <xf numFmtId="15" fontId="0" fillId="0" borderId="1" xfId="0" applyNumberFormat="1" applyFont="1" applyFill="1" applyBorder="1"/>
    <xf numFmtId="0" fontId="8" fillId="0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166" fontId="0" fillId="8" borderId="1" xfId="0" applyNumberFormat="1" applyFont="1" applyFill="1" applyBorder="1"/>
    <xf numFmtId="15" fontId="0" fillId="8" borderId="1" xfId="0" applyNumberFormat="1" applyFont="1" applyFill="1" applyBorder="1"/>
    <xf numFmtId="0" fontId="6" fillId="0" borderId="1" xfId="0" applyFont="1" applyFill="1" applyBorder="1"/>
    <xf numFmtId="0" fontId="0" fillId="0" borderId="1" xfId="0" applyFill="1" applyBorder="1"/>
    <xf numFmtId="2" fontId="0" fillId="0" borderId="0" xfId="0" applyNumberFormat="1" applyFont="1" applyFill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166" fontId="1" fillId="0" borderId="1" xfId="0" applyNumberFormat="1" applyFont="1" applyFill="1" applyBorder="1"/>
    <xf numFmtId="1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91"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ont>
        <color theme="4"/>
      </font>
      <fill>
        <patternFill>
          <bgColor theme="7" tint="0.79998168889431442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90"/>
      <tableStyleElement type="totalRow" dxfId="89"/>
      <tableStyleElement type="firstRowStripe" dxfId="88"/>
      <tableStyleElement type="firstColumnStripe" dxfId="87"/>
      <tableStyleElement type="firstSubtotalColumn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rospect.org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03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3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0250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251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0252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127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127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127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2298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2299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2300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3322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3323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3324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C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4346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4347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4348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15370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5371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15372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C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208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86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87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2088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89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90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2091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92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93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209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9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209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3082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3083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3084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4106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4107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4108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5130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5131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5132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6154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6155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6156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7178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7179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7180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8202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8203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8204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2</xdr:row>
      <xdr:rowOff>0</xdr:rowOff>
    </xdr:from>
    <xdr:to>
      <xdr:col>29</xdr:col>
      <xdr:colOff>266700</xdr:colOff>
      <xdr:row>7</xdr:row>
      <xdr:rowOff>0</xdr:rowOff>
    </xdr:to>
    <xdr:pic>
      <xdr:nvPicPr>
        <xdr:cNvPr id="9226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9227" name="Picture 3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104775</xdr:colOff>
      <xdr:row>2</xdr:row>
      <xdr:rowOff>0</xdr:rowOff>
    </xdr:from>
    <xdr:to>
      <xdr:col>30</xdr:col>
      <xdr:colOff>0</xdr:colOff>
      <xdr:row>7</xdr:row>
      <xdr:rowOff>0</xdr:rowOff>
    </xdr:to>
    <xdr:pic>
      <xdr:nvPicPr>
        <xdr:cNvPr id="9228" name="Picture 4" descr="prospec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81000"/>
          <a:ext cx="723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51"/>
  <sheetViews>
    <sheetView workbookViewId="0">
      <selection activeCell="F36" sqref="F3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14" width="8.5703125" hidden="1" customWidth="1"/>
    <col min="15" max="20" width="0" hidden="1" customWidth="1"/>
    <col min="21" max="21" width="8.5703125" customWidth="1"/>
    <col min="22" max="23" width="0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>
        <v>36</v>
      </c>
      <c r="J9" s="16" t="s">
        <v>10</v>
      </c>
      <c r="M9" t="s">
        <v>13</v>
      </c>
      <c r="N9" s="17"/>
      <c r="U9" s="18"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42005</v>
      </c>
      <c r="C12" s="14"/>
      <c r="D12" s="14"/>
      <c r="E12" s="14"/>
      <c r="F12" s="14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29">
        <f t="shared" ref="A16:A46" si="0">WEEKDAY(B16,1)</f>
        <v>5</v>
      </c>
      <c r="B16" s="30">
        <f>B12</f>
        <v>42005</v>
      </c>
      <c r="C16" s="6"/>
      <c r="D16" s="6"/>
      <c r="E16" s="6"/>
      <c r="F16" s="6"/>
      <c r="G16" s="6"/>
      <c r="H16" s="6"/>
      <c r="I16" s="6">
        <f>F10</f>
        <v>7.12</v>
      </c>
      <c r="J16" s="6">
        <f t="shared" ref="J16:L46" si="1">(U16-TRUNC(U16,0))*0.6+TRUNC(U16)</f>
        <v>7.12</v>
      </c>
      <c r="K16" s="6">
        <f t="shared" si="1"/>
        <v>7.12</v>
      </c>
      <c r="L16" s="31">
        <f t="shared" si="1"/>
        <v>0</v>
      </c>
      <c r="M16" s="43" t="s">
        <v>41</v>
      </c>
      <c r="N16" s="6">
        <f t="shared" ref="N16:T46" si="2">(C16-TRUNC(C16,0))/0.6+TRUNC(C16)</f>
        <v>0</v>
      </c>
      <c r="O16" s="6">
        <f t="shared" si="2"/>
        <v>0</v>
      </c>
      <c r="P16" s="6">
        <f t="shared" si="2"/>
        <v>0</v>
      </c>
      <c r="Q16" s="6">
        <f t="shared" si="2"/>
        <v>0</v>
      </c>
      <c r="R16" s="6">
        <f t="shared" si="2"/>
        <v>0</v>
      </c>
      <c r="S16" s="6">
        <f t="shared" si="2"/>
        <v>0</v>
      </c>
      <c r="T16" s="6">
        <f t="shared" si="2"/>
        <v>7.2</v>
      </c>
      <c r="U16" s="6">
        <f t="shared" ref="U16:U46" si="3">O16-N16+Q16-P16+S16-R16+T16</f>
        <v>7.2</v>
      </c>
      <c r="V16" s="19">
        <f t="shared" ref="V16:V46" si="4">V15+U16</f>
        <v>7.2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35">
        <f t="shared" si="0"/>
        <v>6</v>
      </c>
      <c r="B17" s="36">
        <f t="shared" ref="B17:B46" si="6">B16+1</f>
        <v>42006</v>
      </c>
      <c r="C17" s="7"/>
      <c r="D17" s="7"/>
      <c r="E17" s="7"/>
      <c r="F17" s="7"/>
      <c r="G17" s="7"/>
      <c r="H17" s="7"/>
      <c r="I17" s="7">
        <v>7.12</v>
      </c>
      <c r="J17" s="19">
        <f t="shared" si="1"/>
        <v>7.12</v>
      </c>
      <c r="K17" s="19">
        <f t="shared" si="1"/>
        <v>14.24</v>
      </c>
      <c r="L17" s="31">
        <f t="shared" si="1"/>
        <v>0</v>
      </c>
      <c r="M17" s="43" t="s">
        <v>42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19">
        <f t="shared" si="2"/>
        <v>0</v>
      </c>
      <c r="T17" s="19">
        <f t="shared" si="2"/>
        <v>7.2</v>
      </c>
      <c r="U17" s="19">
        <f t="shared" si="3"/>
        <v>7.2</v>
      </c>
      <c r="V17" s="19">
        <f t="shared" si="4"/>
        <v>14.4</v>
      </c>
      <c r="W17" s="32">
        <f t="shared" si="5"/>
        <v>0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35">
        <f t="shared" si="0"/>
        <v>7</v>
      </c>
      <c r="B18" s="36">
        <f t="shared" si="6"/>
        <v>42007</v>
      </c>
      <c r="C18" s="2"/>
      <c r="D18" s="2"/>
      <c r="E18" s="2"/>
      <c r="F18" s="2"/>
      <c r="G18" s="7"/>
      <c r="H18" s="7"/>
      <c r="I18" s="7"/>
      <c r="J18" s="46">
        <f t="shared" si="1"/>
        <v>0</v>
      </c>
      <c r="K18" s="46">
        <f t="shared" si="1"/>
        <v>14.24</v>
      </c>
      <c r="L18" s="31">
        <f t="shared" si="1"/>
        <v>0</v>
      </c>
      <c r="M18" s="47"/>
      <c r="N18" s="46">
        <f t="shared" si="2"/>
        <v>0</v>
      </c>
      <c r="O18" s="46">
        <f t="shared" si="2"/>
        <v>0</v>
      </c>
      <c r="P18" s="46">
        <f t="shared" si="2"/>
        <v>0</v>
      </c>
      <c r="Q18" s="46">
        <f t="shared" si="2"/>
        <v>0</v>
      </c>
      <c r="R18" s="46">
        <f t="shared" si="2"/>
        <v>0</v>
      </c>
      <c r="S18" s="46">
        <f t="shared" si="2"/>
        <v>0</v>
      </c>
      <c r="T18" s="46">
        <f t="shared" si="2"/>
        <v>0</v>
      </c>
      <c r="U18" s="46">
        <f t="shared" si="3"/>
        <v>0</v>
      </c>
      <c r="V18" s="19">
        <f t="shared" si="4"/>
        <v>14.4</v>
      </c>
      <c r="W18" s="32">
        <f t="shared" si="5"/>
        <v>0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35">
        <f t="shared" si="0"/>
        <v>1</v>
      </c>
      <c r="B19" s="36">
        <f t="shared" si="6"/>
        <v>42008</v>
      </c>
      <c r="C19" s="2"/>
      <c r="D19" s="2"/>
      <c r="E19" s="2"/>
      <c r="F19" s="3"/>
      <c r="G19" s="7">
        <v>17</v>
      </c>
      <c r="H19" s="7">
        <v>21</v>
      </c>
      <c r="I19" s="7"/>
      <c r="J19" s="19">
        <f t="shared" si="1"/>
        <v>4</v>
      </c>
      <c r="K19" s="19">
        <f t="shared" si="1"/>
        <v>18.239999999999998</v>
      </c>
      <c r="L19" s="31">
        <f t="shared" si="1"/>
        <v>4</v>
      </c>
      <c r="M19" s="47" t="s">
        <v>44</v>
      </c>
      <c r="N19" s="46">
        <f t="shared" si="2"/>
        <v>0</v>
      </c>
      <c r="O19" s="46">
        <f t="shared" si="2"/>
        <v>0</v>
      </c>
      <c r="P19" s="46">
        <f t="shared" si="2"/>
        <v>0</v>
      </c>
      <c r="Q19" s="46">
        <f t="shared" si="2"/>
        <v>0</v>
      </c>
      <c r="R19" s="46">
        <f t="shared" si="2"/>
        <v>17</v>
      </c>
      <c r="S19" s="46">
        <f t="shared" si="2"/>
        <v>21</v>
      </c>
      <c r="T19" s="46">
        <f t="shared" si="2"/>
        <v>0</v>
      </c>
      <c r="U19" s="46">
        <f t="shared" si="3"/>
        <v>4</v>
      </c>
      <c r="V19" s="19">
        <f t="shared" si="4"/>
        <v>18.399999999999999</v>
      </c>
      <c r="W19" s="32">
        <f t="shared" si="5"/>
        <v>4</v>
      </c>
      <c r="X19" s="37" t="s">
        <v>45</v>
      </c>
      <c r="Y19" s="37"/>
      <c r="Z19" s="37"/>
      <c r="AA19" s="37"/>
      <c r="AB19" s="37"/>
      <c r="AC19" s="37"/>
      <c r="AD19" s="37"/>
    </row>
    <row r="20" spans="1:30" ht="11.25" customHeight="1" x14ac:dyDescent="0.2">
      <c r="A20" s="35">
        <f t="shared" si="0"/>
        <v>2</v>
      </c>
      <c r="B20" s="36">
        <f t="shared" si="6"/>
        <v>42009</v>
      </c>
      <c r="C20" s="2">
        <v>9.15</v>
      </c>
      <c r="D20" s="2">
        <v>13.45</v>
      </c>
      <c r="E20" s="2">
        <v>14.15</v>
      </c>
      <c r="F20" s="2">
        <v>18</v>
      </c>
      <c r="G20" s="7"/>
      <c r="H20" s="7"/>
      <c r="I20" s="7"/>
      <c r="J20" s="19">
        <f t="shared" si="1"/>
        <v>8.15</v>
      </c>
      <c r="K20" s="19">
        <f t="shared" si="1"/>
        <v>26.39</v>
      </c>
      <c r="L20" s="31">
        <f t="shared" si="1"/>
        <v>5.03</v>
      </c>
      <c r="N20" s="19">
        <f t="shared" si="2"/>
        <v>9.25</v>
      </c>
      <c r="O20" s="19">
        <f t="shared" si="2"/>
        <v>13.749999999999998</v>
      </c>
      <c r="P20" s="19">
        <f t="shared" si="2"/>
        <v>14.25</v>
      </c>
      <c r="Q20" s="19">
        <f t="shared" si="2"/>
        <v>18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3"/>
        <v>8.25</v>
      </c>
      <c r="V20" s="19">
        <f t="shared" si="4"/>
        <v>26.65</v>
      </c>
      <c r="W20" s="32">
        <f t="shared" si="5"/>
        <v>5.05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35">
        <f t="shared" si="0"/>
        <v>3</v>
      </c>
      <c r="B21" s="36">
        <f t="shared" si="6"/>
        <v>42010</v>
      </c>
      <c r="C21" s="7">
        <v>9.3000000000000007</v>
      </c>
      <c r="D21" s="7">
        <v>12.3</v>
      </c>
      <c r="E21" s="7">
        <v>14</v>
      </c>
      <c r="F21" s="7">
        <v>18</v>
      </c>
      <c r="G21" s="7"/>
      <c r="H21" s="7"/>
      <c r="I21" s="7"/>
      <c r="J21" s="19">
        <f t="shared" si="1"/>
        <v>7</v>
      </c>
      <c r="K21" s="19">
        <f t="shared" si="1"/>
        <v>33.39</v>
      </c>
      <c r="L21" s="31">
        <f t="shared" si="1"/>
        <v>4.51</v>
      </c>
      <c r="N21" s="19">
        <f t="shared" si="2"/>
        <v>9.5000000000000018</v>
      </c>
      <c r="O21" s="19">
        <f t="shared" si="2"/>
        <v>12.500000000000002</v>
      </c>
      <c r="P21" s="19">
        <f t="shared" si="2"/>
        <v>14</v>
      </c>
      <c r="Q21" s="19">
        <f t="shared" si="2"/>
        <v>18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3"/>
        <v>7</v>
      </c>
      <c r="V21" s="19">
        <f t="shared" si="4"/>
        <v>33.65</v>
      </c>
      <c r="W21" s="32">
        <f t="shared" si="5"/>
        <v>4.8499999999999996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35">
        <f t="shared" si="0"/>
        <v>4</v>
      </c>
      <c r="B22" s="36">
        <f t="shared" si="6"/>
        <v>42011</v>
      </c>
      <c r="C22" s="7">
        <v>9</v>
      </c>
      <c r="D22" s="7">
        <v>13</v>
      </c>
      <c r="E22" s="7">
        <v>14</v>
      </c>
      <c r="F22" s="7">
        <v>17</v>
      </c>
      <c r="G22" s="7"/>
      <c r="H22" s="7"/>
      <c r="I22" s="7"/>
      <c r="J22" s="19">
        <f t="shared" si="1"/>
        <v>7</v>
      </c>
      <c r="K22" s="19">
        <f t="shared" si="1"/>
        <v>40.39</v>
      </c>
      <c r="L22" s="31">
        <f t="shared" si="1"/>
        <v>4.3899999999999997</v>
      </c>
      <c r="N22" s="19">
        <f t="shared" si="2"/>
        <v>9</v>
      </c>
      <c r="O22" s="19">
        <f t="shared" si="2"/>
        <v>13</v>
      </c>
      <c r="P22" s="19">
        <f t="shared" si="2"/>
        <v>14</v>
      </c>
      <c r="Q22" s="19">
        <f t="shared" si="2"/>
        <v>17</v>
      </c>
      <c r="R22" s="19">
        <f t="shared" si="2"/>
        <v>0</v>
      </c>
      <c r="S22" s="19">
        <f t="shared" si="2"/>
        <v>0</v>
      </c>
      <c r="T22" s="19">
        <f t="shared" si="2"/>
        <v>0</v>
      </c>
      <c r="U22" s="19">
        <f t="shared" si="3"/>
        <v>7</v>
      </c>
      <c r="V22" s="19">
        <f t="shared" si="4"/>
        <v>40.65</v>
      </c>
      <c r="W22" s="32">
        <f t="shared" si="5"/>
        <v>4.6499999999999995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35">
        <f t="shared" si="0"/>
        <v>5</v>
      </c>
      <c r="B23" s="36">
        <f t="shared" si="6"/>
        <v>42012</v>
      </c>
      <c r="C23" s="2"/>
      <c r="D23" s="2"/>
      <c r="E23" s="2"/>
      <c r="F23" s="2"/>
      <c r="G23" s="7"/>
      <c r="H23" s="7"/>
      <c r="I23" s="7">
        <f>F10</f>
        <v>7.12</v>
      </c>
      <c r="J23" s="19">
        <f t="shared" si="1"/>
        <v>7.12</v>
      </c>
      <c r="K23" s="19">
        <f t="shared" si="1"/>
        <v>47.51</v>
      </c>
      <c r="L23" s="31">
        <f t="shared" si="1"/>
        <v>4.3899999999999997</v>
      </c>
      <c r="M23" t="s">
        <v>46</v>
      </c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7.2</v>
      </c>
      <c r="U23" s="19">
        <f t="shared" si="3"/>
        <v>7.2</v>
      </c>
      <c r="V23" s="19">
        <f t="shared" si="4"/>
        <v>47.85</v>
      </c>
      <c r="W23" s="32">
        <f t="shared" si="5"/>
        <v>4.6499999999999995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35">
        <f t="shared" si="0"/>
        <v>6</v>
      </c>
      <c r="B24" s="36">
        <f t="shared" si="6"/>
        <v>42013</v>
      </c>
      <c r="C24" s="2">
        <v>9</v>
      </c>
      <c r="D24" s="2">
        <v>13</v>
      </c>
      <c r="E24" s="2">
        <v>13.1</v>
      </c>
      <c r="F24" s="2">
        <v>17.149999999999999</v>
      </c>
      <c r="G24" s="7"/>
      <c r="H24" s="7"/>
      <c r="I24" s="7"/>
      <c r="J24" s="19">
        <f t="shared" si="1"/>
        <v>8.0499999999999989</v>
      </c>
      <c r="K24" s="19">
        <f t="shared" si="1"/>
        <v>55.559999999999995</v>
      </c>
      <c r="L24" s="31">
        <f t="shared" si="1"/>
        <v>5.3199999999999976</v>
      </c>
      <c r="N24" s="19">
        <f t="shared" si="2"/>
        <v>9</v>
      </c>
      <c r="O24" s="19">
        <f t="shared" si="2"/>
        <v>13</v>
      </c>
      <c r="P24" s="19">
        <f t="shared" si="2"/>
        <v>13.166666666666666</v>
      </c>
      <c r="Q24" s="19">
        <f t="shared" si="2"/>
        <v>17.249999999999996</v>
      </c>
      <c r="R24" s="19">
        <f t="shared" si="2"/>
        <v>0</v>
      </c>
      <c r="S24" s="19">
        <f t="shared" si="2"/>
        <v>0</v>
      </c>
      <c r="T24" s="19">
        <f t="shared" si="2"/>
        <v>0</v>
      </c>
      <c r="U24" s="19">
        <f t="shared" si="3"/>
        <v>8.0833333333333304</v>
      </c>
      <c r="V24" s="19">
        <f t="shared" si="4"/>
        <v>55.93333333333333</v>
      </c>
      <c r="W24" s="32">
        <f t="shared" si="5"/>
        <v>5.5333333333333297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35">
        <f t="shared" si="0"/>
        <v>7</v>
      </c>
      <c r="B25" s="36">
        <f t="shared" si="6"/>
        <v>42014</v>
      </c>
      <c r="C25" s="2"/>
      <c r="D25" s="2"/>
      <c r="E25" s="2"/>
      <c r="F25" s="2"/>
      <c r="G25" s="7"/>
      <c r="H25" s="7"/>
      <c r="I25" s="7"/>
      <c r="J25" s="19">
        <f t="shared" si="1"/>
        <v>0</v>
      </c>
      <c r="K25" s="19">
        <f t="shared" si="1"/>
        <v>55.559999999999995</v>
      </c>
      <c r="L25" s="31">
        <f t="shared" si="1"/>
        <v>5.3199999999999976</v>
      </c>
      <c r="N25" s="19">
        <f t="shared" si="2"/>
        <v>0</v>
      </c>
      <c r="O25" s="19">
        <f t="shared" si="2"/>
        <v>0</v>
      </c>
      <c r="P25" s="19">
        <f t="shared" si="2"/>
        <v>0</v>
      </c>
      <c r="Q25" s="19">
        <f t="shared" si="2"/>
        <v>0</v>
      </c>
      <c r="R25" s="19">
        <f t="shared" si="2"/>
        <v>0</v>
      </c>
      <c r="S25" s="19">
        <f t="shared" si="2"/>
        <v>0</v>
      </c>
      <c r="T25" s="19">
        <f t="shared" si="2"/>
        <v>0</v>
      </c>
      <c r="U25" s="19">
        <f t="shared" si="3"/>
        <v>0</v>
      </c>
      <c r="V25" s="19">
        <f t="shared" si="4"/>
        <v>55.93333333333333</v>
      </c>
      <c r="W25" s="32">
        <f t="shared" si="5"/>
        <v>5.5333333333333297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35">
        <f t="shared" si="0"/>
        <v>1</v>
      </c>
      <c r="B26" s="36">
        <f t="shared" si="6"/>
        <v>42015</v>
      </c>
      <c r="C26" s="2"/>
      <c r="D26" s="2"/>
      <c r="E26" s="2">
        <v>13.3</v>
      </c>
      <c r="F26" s="2">
        <v>16.3</v>
      </c>
      <c r="G26" s="7"/>
      <c r="H26" s="7"/>
      <c r="I26" s="7"/>
      <c r="J26" s="19">
        <f t="shared" si="1"/>
        <v>2.9999999999999991</v>
      </c>
      <c r="K26" s="19">
        <f t="shared" si="1"/>
        <v>58.559999999999995</v>
      </c>
      <c r="L26" s="31">
        <f t="shared" si="1"/>
        <v>8.3199999999999967</v>
      </c>
      <c r="M26" t="s">
        <v>47</v>
      </c>
      <c r="N26" s="19">
        <f t="shared" si="2"/>
        <v>0</v>
      </c>
      <c r="O26" s="19">
        <f t="shared" si="2"/>
        <v>0</v>
      </c>
      <c r="P26" s="19">
        <f t="shared" si="2"/>
        <v>13.500000000000002</v>
      </c>
      <c r="Q26" s="19">
        <f t="shared" si="2"/>
        <v>16.5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19">
        <f t="shared" si="3"/>
        <v>2.9999999999999982</v>
      </c>
      <c r="V26" s="19">
        <f t="shared" si="4"/>
        <v>58.93333333333333</v>
      </c>
      <c r="W26" s="32">
        <f t="shared" si="5"/>
        <v>8.5333333333333279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35">
        <f t="shared" si="0"/>
        <v>2</v>
      </c>
      <c r="B27" s="36">
        <f t="shared" si="6"/>
        <v>42016</v>
      </c>
      <c r="C27" s="2">
        <v>9</v>
      </c>
      <c r="D27" s="2">
        <v>13.3</v>
      </c>
      <c r="E27" s="2">
        <v>14</v>
      </c>
      <c r="F27" s="2">
        <v>16.3</v>
      </c>
      <c r="G27" s="7"/>
      <c r="H27" s="7"/>
      <c r="I27" s="7"/>
      <c r="J27" s="19">
        <f t="shared" si="1"/>
        <v>7</v>
      </c>
      <c r="K27" s="19">
        <f t="shared" si="1"/>
        <v>65.56</v>
      </c>
      <c r="L27" s="31">
        <f t="shared" si="1"/>
        <v>8.1999999999999975</v>
      </c>
      <c r="N27" s="19">
        <f t="shared" si="2"/>
        <v>9</v>
      </c>
      <c r="O27" s="19">
        <f t="shared" si="2"/>
        <v>13.500000000000002</v>
      </c>
      <c r="P27" s="19">
        <f t="shared" si="2"/>
        <v>14</v>
      </c>
      <c r="Q27" s="19">
        <f t="shared" si="2"/>
        <v>16.5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3"/>
        <v>7</v>
      </c>
      <c r="V27" s="19">
        <f t="shared" si="4"/>
        <v>65.933333333333337</v>
      </c>
      <c r="W27" s="32">
        <f t="shared" si="5"/>
        <v>8.3333333333333286</v>
      </c>
    </row>
    <row r="28" spans="1:30" ht="11.25" customHeight="1" x14ac:dyDescent="0.2">
      <c r="A28" s="35">
        <f t="shared" si="0"/>
        <v>3</v>
      </c>
      <c r="B28" s="36">
        <f t="shared" si="6"/>
        <v>42017</v>
      </c>
      <c r="C28" s="7">
        <v>9.3000000000000007</v>
      </c>
      <c r="D28" s="7">
        <v>13.45</v>
      </c>
      <c r="E28" s="7">
        <v>14.15</v>
      </c>
      <c r="F28" s="7">
        <v>18</v>
      </c>
      <c r="G28" s="7"/>
      <c r="H28" s="7"/>
      <c r="I28" s="7"/>
      <c r="J28" s="19">
        <f t="shared" si="1"/>
        <v>7.9999999999999982</v>
      </c>
      <c r="K28" s="19">
        <f t="shared" si="1"/>
        <v>73.56</v>
      </c>
      <c r="L28" s="31">
        <f t="shared" si="1"/>
        <v>9.0799999999999947</v>
      </c>
      <c r="N28" s="19">
        <f t="shared" si="2"/>
        <v>9.5000000000000018</v>
      </c>
      <c r="O28" s="19">
        <f t="shared" si="2"/>
        <v>13.749999999999998</v>
      </c>
      <c r="P28" s="19">
        <f t="shared" si="2"/>
        <v>14.25</v>
      </c>
      <c r="Q28" s="19">
        <f t="shared" si="2"/>
        <v>18</v>
      </c>
      <c r="R28" s="19">
        <f t="shared" si="2"/>
        <v>0</v>
      </c>
      <c r="S28" s="19">
        <f t="shared" si="2"/>
        <v>0</v>
      </c>
      <c r="T28" s="19">
        <f t="shared" si="2"/>
        <v>0</v>
      </c>
      <c r="U28" s="19">
        <f t="shared" si="3"/>
        <v>7.9999999999999964</v>
      </c>
      <c r="V28" s="19">
        <f t="shared" si="4"/>
        <v>73.933333333333337</v>
      </c>
      <c r="W28" s="32">
        <f t="shared" si="5"/>
        <v>9.1333333333333258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35">
        <f t="shared" si="0"/>
        <v>4</v>
      </c>
      <c r="B29" s="36">
        <f t="shared" si="6"/>
        <v>42018</v>
      </c>
      <c r="C29" s="7">
        <v>10</v>
      </c>
      <c r="D29" s="7">
        <v>13.3</v>
      </c>
      <c r="E29" s="7">
        <v>14.3</v>
      </c>
      <c r="F29" s="7">
        <v>17</v>
      </c>
      <c r="G29" s="7"/>
      <c r="H29" s="7"/>
      <c r="I29" s="7"/>
      <c r="J29" s="19">
        <f t="shared" si="1"/>
        <v>5.9999999999999991</v>
      </c>
      <c r="K29" s="19">
        <f t="shared" si="1"/>
        <v>79.56</v>
      </c>
      <c r="L29" s="31">
        <f t="shared" si="1"/>
        <v>7.5599999999999943</v>
      </c>
      <c r="N29" s="19">
        <f t="shared" si="2"/>
        <v>10</v>
      </c>
      <c r="O29" s="19">
        <f t="shared" si="2"/>
        <v>13.500000000000002</v>
      </c>
      <c r="P29" s="19">
        <f t="shared" si="2"/>
        <v>14.500000000000002</v>
      </c>
      <c r="Q29" s="19">
        <f t="shared" si="2"/>
        <v>17</v>
      </c>
      <c r="R29" s="19">
        <f t="shared" si="2"/>
        <v>0</v>
      </c>
      <c r="S29" s="19">
        <f t="shared" si="2"/>
        <v>0</v>
      </c>
      <c r="T29" s="19">
        <f t="shared" si="2"/>
        <v>0</v>
      </c>
      <c r="U29" s="19">
        <f t="shared" si="3"/>
        <v>5.9999999999999982</v>
      </c>
      <c r="V29" s="19">
        <f t="shared" si="4"/>
        <v>79.933333333333337</v>
      </c>
      <c r="W29" s="32">
        <f t="shared" si="5"/>
        <v>7.9333333333333238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35">
        <f t="shared" si="0"/>
        <v>5</v>
      </c>
      <c r="B30" s="36">
        <f t="shared" si="6"/>
        <v>42019</v>
      </c>
      <c r="C30" s="7">
        <v>8.3000000000000007</v>
      </c>
      <c r="D30" s="7">
        <v>13.15</v>
      </c>
      <c r="E30" s="7">
        <v>14</v>
      </c>
      <c r="F30" s="7">
        <v>17.3</v>
      </c>
      <c r="G30" s="7"/>
      <c r="H30" s="7"/>
      <c r="I30" s="7"/>
      <c r="J30" s="19">
        <f t="shared" si="1"/>
        <v>8.15</v>
      </c>
      <c r="K30" s="19">
        <f t="shared" si="1"/>
        <v>88.11</v>
      </c>
      <c r="L30" s="31">
        <f t="shared" si="1"/>
        <v>8.5899999999999945</v>
      </c>
      <c r="N30" s="19">
        <f t="shared" si="2"/>
        <v>8.5000000000000018</v>
      </c>
      <c r="O30" s="19">
        <f t="shared" si="2"/>
        <v>13.25</v>
      </c>
      <c r="P30" s="19">
        <f t="shared" si="2"/>
        <v>14</v>
      </c>
      <c r="Q30" s="19">
        <f t="shared" si="2"/>
        <v>17.5</v>
      </c>
      <c r="R30" s="19">
        <f t="shared" si="2"/>
        <v>0</v>
      </c>
      <c r="S30" s="19">
        <f t="shared" si="2"/>
        <v>0</v>
      </c>
      <c r="T30" s="19">
        <f t="shared" si="2"/>
        <v>0</v>
      </c>
      <c r="U30" s="19">
        <f t="shared" si="3"/>
        <v>8.25</v>
      </c>
      <c r="V30" s="19">
        <f t="shared" si="4"/>
        <v>88.183333333333337</v>
      </c>
      <c r="W30" s="32">
        <f t="shared" si="5"/>
        <v>8.9833333333333236</v>
      </c>
      <c r="X30" s="1"/>
      <c r="Y30" s="1"/>
      <c r="Z30" s="1"/>
      <c r="AA30" s="1"/>
      <c r="AB30" s="1"/>
      <c r="AC30" s="12"/>
      <c r="AD30" s="12">
        <v>1</v>
      </c>
    </row>
    <row r="31" spans="1:30" ht="11.25" customHeight="1" x14ac:dyDescent="0.2">
      <c r="A31" s="35">
        <f t="shared" si="0"/>
        <v>6</v>
      </c>
      <c r="B31" s="36">
        <f t="shared" si="6"/>
        <v>42020</v>
      </c>
      <c r="C31" s="3"/>
      <c r="D31" s="3"/>
      <c r="E31" s="2"/>
      <c r="F31" s="2"/>
      <c r="G31" s="7"/>
      <c r="H31" s="7"/>
      <c r="I31" s="7"/>
      <c r="J31" s="19">
        <f t="shared" si="1"/>
        <v>0</v>
      </c>
      <c r="K31" s="19">
        <f t="shared" si="1"/>
        <v>88.11</v>
      </c>
      <c r="L31" s="31">
        <f t="shared" si="1"/>
        <v>1.469999999999994</v>
      </c>
      <c r="M31" t="s">
        <v>56</v>
      </c>
      <c r="N31" s="19">
        <f t="shared" si="2"/>
        <v>0</v>
      </c>
      <c r="O31" s="19">
        <f t="shared" si="2"/>
        <v>0</v>
      </c>
      <c r="P31" s="19">
        <f t="shared" si="2"/>
        <v>0</v>
      </c>
      <c r="Q31" s="19">
        <f t="shared" si="2"/>
        <v>0</v>
      </c>
      <c r="R31" s="19">
        <f t="shared" si="2"/>
        <v>0</v>
      </c>
      <c r="S31" s="19">
        <f t="shared" si="2"/>
        <v>0</v>
      </c>
      <c r="T31" s="19">
        <f t="shared" si="2"/>
        <v>0</v>
      </c>
      <c r="U31" s="19">
        <f t="shared" si="3"/>
        <v>0</v>
      </c>
      <c r="V31" s="19">
        <f t="shared" si="4"/>
        <v>88.183333333333337</v>
      </c>
      <c r="W31" s="32">
        <f t="shared" si="5"/>
        <v>1.7833333333333234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35">
        <f t="shared" si="0"/>
        <v>7</v>
      </c>
      <c r="B32" s="36">
        <f t="shared" si="6"/>
        <v>42021</v>
      </c>
      <c r="C32" s="2"/>
      <c r="D32" s="3"/>
      <c r="E32" s="2"/>
      <c r="F32" s="2"/>
      <c r="G32" s="7"/>
      <c r="H32" s="7"/>
      <c r="I32" s="7"/>
      <c r="J32" s="19">
        <f t="shared" si="1"/>
        <v>0</v>
      </c>
      <c r="K32" s="19">
        <f t="shared" si="1"/>
        <v>88.11</v>
      </c>
      <c r="L32" s="31">
        <f t="shared" si="1"/>
        <v>1.469999999999994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9">
        <f t="shared" si="2"/>
        <v>0</v>
      </c>
      <c r="R32" s="19">
        <f t="shared" si="2"/>
        <v>0</v>
      </c>
      <c r="S32" s="19">
        <f t="shared" si="2"/>
        <v>0</v>
      </c>
      <c r="T32" s="19">
        <f t="shared" si="2"/>
        <v>0</v>
      </c>
      <c r="U32" s="19">
        <f t="shared" si="3"/>
        <v>0</v>
      </c>
      <c r="V32" s="19">
        <f t="shared" si="4"/>
        <v>88.183333333333337</v>
      </c>
      <c r="W32" s="32">
        <f t="shared" si="5"/>
        <v>1.7833333333333234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35">
        <f t="shared" si="0"/>
        <v>1</v>
      </c>
      <c r="B33" s="36">
        <f t="shared" si="6"/>
        <v>42022</v>
      </c>
      <c r="C33" s="2"/>
      <c r="D33" s="2"/>
      <c r="E33" s="2"/>
      <c r="F33" s="2"/>
      <c r="G33" s="7">
        <v>21</v>
      </c>
      <c r="H33" s="7">
        <v>22.4</v>
      </c>
      <c r="I33" s="7"/>
      <c r="J33" s="19">
        <f t="shared" si="1"/>
        <v>1.3999999999999986</v>
      </c>
      <c r="K33" s="19">
        <f t="shared" si="1"/>
        <v>89.509999999999991</v>
      </c>
      <c r="L33" s="31">
        <f t="shared" si="1"/>
        <v>3.2699999999999925</v>
      </c>
      <c r="M33" t="s">
        <v>57</v>
      </c>
      <c r="N33" s="19">
        <f t="shared" si="2"/>
        <v>0</v>
      </c>
      <c r="O33" s="19">
        <f t="shared" si="2"/>
        <v>0</v>
      </c>
      <c r="P33" s="19">
        <f t="shared" si="2"/>
        <v>0</v>
      </c>
      <c r="Q33" s="19">
        <f t="shared" si="2"/>
        <v>0</v>
      </c>
      <c r="R33" s="19">
        <f t="shared" si="2"/>
        <v>21</v>
      </c>
      <c r="S33" s="19">
        <f t="shared" si="2"/>
        <v>22.666666666666664</v>
      </c>
      <c r="T33" s="19">
        <f t="shared" si="2"/>
        <v>0</v>
      </c>
      <c r="U33" s="19">
        <f t="shared" si="3"/>
        <v>1.6666666666666643</v>
      </c>
      <c r="V33" s="19">
        <f t="shared" si="4"/>
        <v>89.85</v>
      </c>
      <c r="W33" s="32">
        <f t="shared" si="5"/>
        <v>3.4499999999999877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35">
        <f t="shared" si="0"/>
        <v>2</v>
      </c>
      <c r="B34" s="36">
        <f t="shared" si="6"/>
        <v>42023</v>
      </c>
      <c r="C34" s="2">
        <v>9.1999999999999993</v>
      </c>
      <c r="D34" s="2">
        <v>13.3</v>
      </c>
      <c r="E34" s="2">
        <v>14.15</v>
      </c>
      <c r="F34" s="2">
        <v>17.3</v>
      </c>
      <c r="G34" s="7"/>
      <c r="H34" s="7"/>
      <c r="I34" s="7"/>
      <c r="J34" s="19">
        <f t="shared" si="1"/>
        <v>7.2500000000000027</v>
      </c>
      <c r="K34" s="19">
        <f t="shared" si="1"/>
        <v>97.16</v>
      </c>
      <c r="L34" s="31">
        <f t="shared" si="1"/>
        <v>3.3999999999999955</v>
      </c>
      <c r="N34" s="19">
        <f t="shared" si="2"/>
        <v>9.3333333333333321</v>
      </c>
      <c r="O34" s="19">
        <f t="shared" si="2"/>
        <v>13.500000000000002</v>
      </c>
      <c r="P34" s="19">
        <f t="shared" si="2"/>
        <v>14.25</v>
      </c>
      <c r="Q34" s="19">
        <f t="shared" si="2"/>
        <v>17.5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3"/>
        <v>7.4166666666666714</v>
      </c>
      <c r="V34" s="19">
        <f t="shared" si="4"/>
        <v>97.266666666666666</v>
      </c>
      <c r="W34" s="32">
        <f t="shared" si="5"/>
        <v>3.666666666666659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35">
        <f t="shared" si="0"/>
        <v>3</v>
      </c>
      <c r="B35" s="36">
        <f t="shared" si="6"/>
        <v>42024</v>
      </c>
      <c r="C35" s="7">
        <v>8.3000000000000007</v>
      </c>
      <c r="D35" s="7">
        <v>13.15</v>
      </c>
      <c r="E35" s="7">
        <v>14</v>
      </c>
      <c r="F35" s="7">
        <v>17.3</v>
      </c>
      <c r="G35" s="7"/>
      <c r="H35" s="7"/>
      <c r="I35" s="7"/>
      <c r="J35" s="19">
        <f t="shared" si="1"/>
        <v>8.15</v>
      </c>
      <c r="K35" s="19">
        <f t="shared" si="1"/>
        <v>105.31</v>
      </c>
      <c r="L35" s="31">
        <f t="shared" si="1"/>
        <v>4.4299999999999953</v>
      </c>
      <c r="N35" s="19">
        <f t="shared" si="2"/>
        <v>8.5000000000000018</v>
      </c>
      <c r="O35" s="19">
        <f t="shared" si="2"/>
        <v>13.25</v>
      </c>
      <c r="P35" s="19">
        <f t="shared" si="2"/>
        <v>14</v>
      </c>
      <c r="Q35" s="19">
        <f t="shared" si="2"/>
        <v>17.5</v>
      </c>
      <c r="R35" s="19">
        <f t="shared" si="2"/>
        <v>0</v>
      </c>
      <c r="S35" s="19">
        <f t="shared" si="2"/>
        <v>0</v>
      </c>
      <c r="T35" s="19">
        <f t="shared" si="2"/>
        <v>0</v>
      </c>
      <c r="U35" s="19">
        <f t="shared" si="3"/>
        <v>8.25</v>
      </c>
      <c r="V35" s="19">
        <f t="shared" si="4"/>
        <v>105.51666666666667</v>
      </c>
      <c r="W35" s="32">
        <f t="shared" si="5"/>
        <v>4.7166666666666588</v>
      </c>
      <c r="X35" s="1">
        <v>30</v>
      </c>
      <c r="Y35" s="1">
        <v>31</v>
      </c>
      <c r="Z35" s="1"/>
      <c r="AA35" s="1"/>
      <c r="AB35" s="1"/>
      <c r="AC35" s="12"/>
      <c r="AD35" s="12"/>
    </row>
    <row r="36" spans="1:30" ht="11.25" customHeight="1" x14ac:dyDescent="0.2">
      <c r="A36" s="35">
        <f t="shared" si="0"/>
        <v>4</v>
      </c>
      <c r="B36" s="36">
        <f t="shared" si="6"/>
        <v>42025</v>
      </c>
      <c r="C36" s="7">
        <v>8.4499999999999993</v>
      </c>
      <c r="D36" s="7">
        <v>13.3</v>
      </c>
      <c r="E36" s="7">
        <v>14.15</v>
      </c>
      <c r="F36" s="7">
        <v>16</v>
      </c>
      <c r="G36" s="7"/>
      <c r="H36" s="7"/>
      <c r="I36" s="7"/>
      <c r="J36" s="19">
        <f t="shared" si="1"/>
        <v>6.3000000000000025</v>
      </c>
      <c r="K36" s="19">
        <f t="shared" si="1"/>
        <v>112.01</v>
      </c>
      <c r="L36" s="31">
        <f t="shared" si="1"/>
        <v>4.0099999999999971</v>
      </c>
      <c r="N36" s="19">
        <f t="shared" si="2"/>
        <v>8.7499999999999982</v>
      </c>
      <c r="O36" s="19">
        <f t="shared" si="2"/>
        <v>13.500000000000002</v>
      </c>
      <c r="P36" s="19">
        <f t="shared" si="2"/>
        <v>14.25</v>
      </c>
      <c r="Q36" s="19">
        <f t="shared" si="2"/>
        <v>16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9">
        <f t="shared" si="3"/>
        <v>6.5000000000000036</v>
      </c>
      <c r="V36" s="19">
        <f t="shared" si="4"/>
        <v>112.01666666666667</v>
      </c>
      <c r="W36" s="32">
        <f t="shared" si="5"/>
        <v>4.0166666666666622</v>
      </c>
    </row>
    <row r="37" spans="1:30" ht="11.25" customHeight="1" x14ac:dyDescent="0.2">
      <c r="A37" s="35">
        <f t="shared" si="0"/>
        <v>5</v>
      </c>
      <c r="B37" s="36">
        <f t="shared" si="6"/>
        <v>42026</v>
      </c>
      <c r="C37" s="2">
        <v>9</v>
      </c>
      <c r="D37" s="2">
        <v>12</v>
      </c>
      <c r="E37" s="2">
        <v>14</v>
      </c>
      <c r="F37" s="2">
        <v>17.3</v>
      </c>
      <c r="G37" s="7"/>
      <c r="H37" s="7"/>
      <c r="I37" s="7"/>
      <c r="J37" s="19">
        <f t="shared" si="1"/>
        <v>6.3</v>
      </c>
      <c r="K37" s="19">
        <f t="shared" si="1"/>
        <v>118.31</v>
      </c>
      <c r="L37" s="31">
        <f t="shared" si="1"/>
        <v>3.1899999999999973</v>
      </c>
      <c r="N37" s="19">
        <f t="shared" si="2"/>
        <v>9</v>
      </c>
      <c r="O37" s="19">
        <f t="shared" si="2"/>
        <v>12</v>
      </c>
      <c r="P37" s="19">
        <f t="shared" si="2"/>
        <v>14</v>
      </c>
      <c r="Q37" s="19">
        <f t="shared" si="2"/>
        <v>17.5</v>
      </c>
      <c r="R37" s="19">
        <f t="shared" si="2"/>
        <v>0</v>
      </c>
      <c r="S37" s="19">
        <f t="shared" si="2"/>
        <v>0</v>
      </c>
      <c r="T37" s="19">
        <f t="shared" si="2"/>
        <v>0</v>
      </c>
      <c r="U37" s="19">
        <f t="shared" si="3"/>
        <v>6.5</v>
      </c>
      <c r="V37" s="19">
        <f t="shared" si="4"/>
        <v>118.51666666666667</v>
      </c>
      <c r="W37" s="32">
        <f t="shared" si="5"/>
        <v>3.316666666666662</v>
      </c>
    </row>
    <row r="38" spans="1:30" ht="11.25" customHeight="1" x14ac:dyDescent="0.2">
      <c r="A38" s="35">
        <f t="shared" si="0"/>
        <v>6</v>
      </c>
      <c r="B38" s="36">
        <f t="shared" si="6"/>
        <v>42027</v>
      </c>
      <c r="C38" s="4">
        <v>8.4499999999999993</v>
      </c>
      <c r="D38" s="4">
        <v>13.15</v>
      </c>
      <c r="E38" s="4">
        <v>13.45</v>
      </c>
      <c r="F38" s="4">
        <v>17.3</v>
      </c>
      <c r="G38" s="7"/>
      <c r="H38" s="7"/>
      <c r="I38" s="7"/>
      <c r="J38" s="19">
        <f t="shared" si="1"/>
        <v>8.15</v>
      </c>
      <c r="K38" s="19">
        <f t="shared" si="1"/>
        <v>126.46</v>
      </c>
      <c r="L38" s="31">
        <f t="shared" si="1"/>
        <v>4.219999999999998</v>
      </c>
      <c r="N38" s="19">
        <f t="shared" si="2"/>
        <v>8.7499999999999982</v>
      </c>
      <c r="O38" s="19">
        <f t="shared" si="2"/>
        <v>13.25</v>
      </c>
      <c r="P38" s="19">
        <f t="shared" si="2"/>
        <v>13.749999999999998</v>
      </c>
      <c r="Q38" s="19">
        <f t="shared" si="2"/>
        <v>17.5</v>
      </c>
      <c r="R38" s="19">
        <f t="shared" si="2"/>
        <v>0</v>
      </c>
      <c r="S38" s="19">
        <f t="shared" si="2"/>
        <v>0</v>
      </c>
      <c r="T38" s="19">
        <f t="shared" si="2"/>
        <v>0</v>
      </c>
      <c r="U38" s="19">
        <f t="shared" si="3"/>
        <v>8.2500000000000018</v>
      </c>
      <c r="V38" s="19">
        <f t="shared" si="4"/>
        <v>126.76666666666667</v>
      </c>
      <c r="W38" s="32">
        <f t="shared" si="5"/>
        <v>4.3666666666666636</v>
      </c>
    </row>
    <row r="39" spans="1:30" ht="11.25" customHeight="1" x14ac:dyDescent="0.2">
      <c r="A39" s="35">
        <f t="shared" si="0"/>
        <v>7</v>
      </c>
      <c r="B39" s="36">
        <f t="shared" si="6"/>
        <v>42028</v>
      </c>
      <c r="C39" s="2"/>
      <c r="D39" s="2"/>
      <c r="E39" s="2"/>
      <c r="F39" s="2"/>
      <c r="G39" s="7"/>
      <c r="H39" s="7"/>
      <c r="I39" s="7"/>
      <c r="J39" s="19">
        <f t="shared" si="1"/>
        <v>0</v>
      </c>
      <c r="K39" s="19">
        <f t="shared" si="1"/>
        <v>126.46</v>
      </c>
      <c r="L39" s="31">
        <f t="shared" si="1"/>
        <v>4.219999999999998</v>
      </c>
      <c r="N39" s="19">
        <f t="shared" si="2"/>
        <v>0</v>
      </c>
      <c r="O39" s="19">
        <f t="shared" si="2"/>
        <v>0</v>
      </c>
      <c r="P39" s="19">
        <f t="shared" si="2"/>
        <v>0</v>
      </c>
      <c r="Q39" s="19">
        <f t="shared" si="2"/>
        <v>0</v>
      </c>
      <c r="R39" s="19">
        <f t="shared" si="2"/>
        <v>0</v>
      </c>
      <c r="S39" s="19">
        <f t="shared" si="2"/>
        <v>0</v>
      </c>
      <c r="T39" s="19">
        <f t="shared" si="2"/>
        <v>0</v>
      </c>
      <c r="U39" s="19">
        <f t="shared" si="3"/>
        <v>0</v>
      </c>
      <c r="V39" s="19">
        <f t="shared" si="4"/>
        <v>126.76666666666667</v>
      </c>
      <c r="W39" s="32">
        <f t="shared" si="5"/>
        <v>4.3666666666666636</v>
      </c>
    </row>
    <row r="40" spans="1:30" ht="11.25" customHeight="1" x14ac:dyDescent="0.2">
      <c r="A40" s="35">
        <f t="shared" si="0"/>
        <v>1</v>
      </c>
      <c r="B40" s="36">
        <f t="shared" si="6"/>
        <v>42029</v>
      </c>
      <c r="C40" s="2"/>
      <c r="D40" s="2"/>
      <c r="E40" s="2"/>
      <c r="F40" s="2"/>
      <c r="G40" s="7">
        <v>16</v>
      </c>
      <c r="H40" s="7">
        <v>17.3</v>
      </c>
      <c r="I40" s="7"/>
      <c r="J40" s="19">
        <f t="shared" si="1"/>
        <v>1.3</v>
      </c>
      <c r="K40" s="19">
        <f t="shared" si="1"/>
        <v>128.16</v>
      </c>
      <c r="L40" s="31">
        <f t="shared" si="1"/>
        <v>5.5199999999999978</v>
      </c>
      <c r="M40" t="s">
        <v>44</v>
      </c>
      <c r="N40" s="19">
        <f t="shared" si="2"/>
        <v>0</v>
      </c>
      <c r="O40" s="19">
        <f t="shared" si="2"/>
        <v>0</v>
      </c>
      <c r="P40" s="19">
        <f t="shared" si="2"/>
        <v>0</v>
      </c>
      <c r="Q40" s="19">
        <f t="shared" si="2"/>
        <v>0</v>
      </c>
      <c r="R40" s="19">
        <f t="shared" si="2"/>
        <v>16</v>
      </c>
      <c r="S40" s="19">
        <f t="shared" si="2"/>
        <v>17.5</v>
      </c>
      <c r="T40" s="19">
        <f t="shared" si="2"/>
        <v>0</v>
      </c>
      <c r="U40" s="19">
        <f t="shared" si="3"/>
        <v>1.5</v>
      </c>
      <c r="V40" s="19">
        <f t="shared" si="4"/>
        <v>128.26666666666665</v>
      </c>
      <c r="W40" s="32">
        <f t="shared" si="5"/>
        <v>5.8666666666666636</v>
      </c>
    </row>
    <row r="41" spans="1:30" ht="11.25" customHeight="1" x14ac:dyDescent="0.2">
      <c r="A41" s="35">
        <f t="shared" si="0"/>
        <v>2</v>
      </c>
      <c r="B41" s="36">
        <f t="shared" si="6"/>
        <v>42030</v>
      </c>
      <c r="C41" s="3">
        <v>9.1</v>
      </c>
      <c r="D41" s="3">
        <v>13.3</v>
      </c>
      <c r="E41" s="2">
        <v>14</v>
      </c>
      <c r="F41" s="2">
        <v>18.149999999999999</v>
      </c>
      <c r="G41" s="7"/>
      <c r="H41" s="7"/>
      <c r="I41" s="7"/>
      <c r="J41" s="19">
        <f t="shared" si="1"/>
        <v>8.35</v>
      </c>
      <c r="K41" s="19">
        <f t="shared" si="1"/>
        <v>136.51</v>
      </c>
      <c r="L41" s="31">
        <f t="shared" si="1"/>
        <v>7.1499999999999977</v>
      </c>
      <c r="N41" s="19">
        <f t="shared" si="2"/>
        <v>9.1666666666666661</v>
      </c>
      <c r="O41" s="19">
        <f t="shared" si="2"/>
        <v>13.500000000000002</v>
      </c>
      <c r="P41" s="19">
        <f t="shared" si="2"/>
        <v>14</v>
      </c>
      <c r="Q41" s="19">
        <f t="shared" si="2"/>
        <v>18.249999999999996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3"/>
        <v>8.5833333333333321</v>
      </c>
      <c r="V41" s="19">
        <f t="shared" si="4"/>
        <v>136.85</v>
      </c>
      <c r="W41" s="32">
        <f t="shared" si="5"/>
        <v>7.2499999999999956</v>
      </c>
    </row>
    <row r="42" spans="1:30" ht="11.25" customHeight="1" x14ac:dyDescent="0.2">
      <c r="A42" s="35">
        <f t="shared" si="0"/>
        <v>3</v>
      </c>
      <c r="B42" s="36">
        <f t="shared" si="6"/>
        <v>42031</v>
      </c>
      <c r="C42" s="7">
        <v>9.3000000000000007</v>
      </c>
      <c r="D42" s="7">
        <v>13.3</v>
      </c>
      <c r="E42" s="7">
        <v>14</v>
      </c>
      <c r="F42" s="7">
        <v>18</v>
      </c>
      <c r="G42" s="7"/>
      <c r="H42" s="7"/>
      <c r="I42" s="7"/>
      <c r="J42" s="19">
        <f t="shared" si="1"/>
        <v>8</v>
      </c>
      <c r="K42" s="19">
        <f t="shared" si="1"/>
        <v>144.51</v>
      </c>
      <c r="L42" s="31">
        <f t="shared" si="1"/>
        <v>8.0299999999999976</v>
      </c>
      <c r="N42" s="19">
        <f t="shared" si="2"/>
        <v>9.5000000000000018</v>
      </c>
      <c r="O42" s="19">
        <f t="shared" si="2"/>
        <v>13.500000000000002</v>
      </c>
      <c r="P42" s="19">
        <f t="shared" si="2"/>
        <v>14</v>
      </c>
      <c r="Q42" s="19">
        <f t="shared" si="2"/>
        <v>18</v>
      </c>
      <c r="R42" s="19">
        <f t="shared" si="2"/>
        <v>0</v>
      </c>
      <c r="S42" s="19">
        <f t="shared" si="2"/>
        <v>0</v>
      </c>
      <c r="T42" s="19">
        <f t="shared" si="2"/>
        <v>0</v>
      </c>
      <c r="U42" s="19">
        <f t="shared" si="3"/>
        <v>8</v>
      </c>
      <c r="V42" s="19">
        <f t="shared" si="4"/>
        <v>144.85</v>
      </c>
      <c r="W42" s="32">
        <f t="shared" si="5"/>
        <v>8.0499999999999954</v>
      </c>
    </row>
    <row r="43" spans="1:30" ht="11.25" customHeight="1" x14ac:dyDescent="0.2">
      <c r="A43" s="35">
        <f t="shared" si="0"/>
        <v>4</v>
      </c>
      <c r="B43" s="36">
        <f t="shared" si="6"/>
        <v>42032</v>
      </c>
      <c r="C43" s="7">
        <v>10</v>
      </c>
      <c r="D43" s="7">
        <v>12</v>
      </c>
      <c r="E43" s="7">
        <v>13.3</v>
      </c>
      <c r="F43" s="7">
        <v>17.3</v>
      </c>
      <c r="G43" s="7"/>
      <c r="H43" s="7"/>
      <c r="I43" s="7"/>
      <c r="J43" s="19">
        <f t="shared" si="1"/>
        <v>5.9999999999999991</v>
      </c>
      <c r="K43" s="19">
        <f t="shared" si="1"/>
        <v>150.51</v>
      </c>
      <c r="L43" s="31">
        <f t="shared" si="1"/>
        <v>6.5099999999999962</v>
      </c>
      <c r="N43" s="19">
        <f t="shared" si="2"/>
        <v>10</v>
      </c>
      <c r="O43" s="19">
        <f t="shared" si="2"/>
        <v>12</v>
      </c>
      <c r="P43" s="19">
        <f t="shared" si="2"/>
        <v>13.500000000000002</v>
      </c>
      <c r="Q43" s="19">
        <f t="shared" si="2"/>
        <v>17.5</v>
      </c>
      <c r="R43" s="19">
        <f t="shared" si="2"/>
        <v>0</v>
      </c>
      <c r="S43" s="19">
        <f t="shared" si="2"/>
        <v>0</v>
      </c>
      <c r="T43" s="19">
        <f t="shared" si="2"/>
        <v>0</v>
      </c>
      <c r="U43" s="19">
        <f t="shared" si="3"/>
        <v>5.9999999999999982</v>
      </c>
      <c r="V43" s="19">
        <f t="shared" si="4"/>
        <v>150.85</v>
      </c>
      <c r="W43" s="32">
        <f t="shared" si="5"/>
        <v>6.8499999999999934</v>
      </c>
    </row>
    <row r="44" spans="1:30" ht="11.25" customHeight="1" x14ac:dyDescent="0.2">
      <c r="A44" s="35">
        <f t="shared" si="0"/>
        <v>5</v>
      </c>
      <c r="B44" s="36">
        <f t="shared" si="6"/>
        <v>42033</v>
      </c>
      <c r="C44" s="7">
        <v>9.3000000000000007</v>
      </c>
      <c r="D44" s="7">
        <v>13</v>
      </c>
      <c r="E44" s="7">
        <v>14</v>
      </c>
      <c r="F44" s="7">
        <v>17.3</v>
      </c>
      <c r="G44" s="7"/>
      <c r="H44" s="7"/>
      <c r="I44" s="7"/>
      <c r="J44" s="19">
        <f t="shared" si="1"/>
        <v>7</v>
      </c>
      <c r="K44" s="19">
        <f t="shared" si="1"/>
        <v>157.51</v>
      </c>
      <c r="L44" s="31">
        <f t="shared" si="1"/>
        <v>6.3899999999999961</v>
      </c>
      <c r="N44" s="19">
        <f t="shared" si="2"/>
        <v>9.5000000000000018</v>
      </c>
      <c r="O44" s="19">
        <f t="shared" si="2"/>
        <v>13</v>
      </c>
      <c r="P44" s="19">
        <f t="shared" si="2"/>
        <v>14</v>
      </c>
      <c r="Q44" s="19">
        <f t="shared" si="2"/>
        <v>17.5</v>
      </c>
      <c r="R44" s="19">
        <f t="shared" si="2"/>
        <v>0</v>
      </c>
      <c r="S44" s="19">
        <f t="shared" si="2"/>
        <v>0</v>
      </c>
      <c r="T44" s="19">
        <f t="shared" si="2"/>
        <v>0</v>
      </c>
      <c r="U44" s="19">
        <f t="shared" si="3"/>
        <v>7</v>
      </c>
      <c r="V44" s="19">
        <f t="shared" si="4"/>
        <v>157.85</v>
      </c>
      <c r="W44" s="32">
        <f t="shared" si="5"/>
        <v>6.6499999999999932</v>
      </c>
    </row>
    <row r="45" spans="1:30" ht="11.25" customHeight="1" x14ac:dyDescent="0.2">
      <c r="A45" s="35">
        <f t="shared" si="0"/>
        <v>6</v>
      </c>
      <c r="B45" s="36">
        <f t="shared" si="6"/>
        <v>42034</v>
      </c>
      <c r="C45" s="7">
        <v>10</v>
      </c>
      <c r="D45" s="7">
        <v>13.3</v>
      </c>
      <c r="E45" s="7">
        <v>14.15</v>
      </c>
      <c r="F45" s="7">
        <v>17.3</v>
      </c>
      <c r="G45" s="7"/>
      <c r="H45" s="7"/>
      <c r="I45" s="7"/>
      <c r="J45" s="19">
        <f t="shared" si="1"/>
        <v>6.45</v>
      </c>
      <c r="K45" s="19">
        <f t="shared" si="1"/>
        <v>164.35999999999999</v>
      </c>
      <c r="L45" s="31">
        <f t="shared" si="1"/>
        <v>6.1199999999999957</v>
      </c>
      <c r="N45" s="19">
        <f t="shared" si="2"/>
        <v>10</v>
      </c>
      <c r="O45" s="19">
        <f t="shared" si="2"/>
        <v>13.500000000000002</v>
      </c>
      <c r="P45" s="19">
        <f t="shared" si="2"/>
        <v>14.25</v>
      </c>
      <c r="Q45" s="19">
        <f t="shared" si="2"/>
        <v>17.5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3"/>
        <v>6.75</v>
      </c>
      <c r="V45" s="19">
        <f t="shared" si="4"/>
        <v>164.6</v>
      </c>
      <c r="W45" s="32">
        <f t="shared" si="5"/>
        <v>6.1999999999999931</v>
      </c>
    </row>
    <row r="46" spans="1:30" ht="11.25" customHeight="1" x14ac:dyDescent="0.2">
      <c r="A46" s="35">
        <f t="shared" si="0"/>
        <v>7</v>
      </c>
      <c r="B46" s="36">
        <f t="shared" si="6"/>
        <v>42035</v>
      </c>
      <c r="C46" s="7"/>
      <c r="D46" s="7"/>
      <c r="E46" s="7"/>
      <c r="F46" s="7"/>
      <c r="G46" s="7"/>
      <c r="H46" s="7"/>
      <c r="I46" s="7"/>
      <c r="J46" s="19">
        <f t="shared" si="1"/>
        <v>0</v>
      </c>
      <c r="K46" s="19">
        <f t="shared" si="1"/>
        <v>164.35999999999999</v>
      </c>
      <c r="L46" s="31">
        <f t="shared" si="1"/>
        <v>6.1199999999999957</v>
      </c>
      <c r="N46" s="19">
        <f t="shared" si="2"/>
        <v>0</v>
      </c>
      <c r="O46" s="19">
        <f t="shared" si="2"/>
        <v>0</v>
      </c>
      <c r="P46" s="19">
        <f t="shared" si="2"/>
        <v>0</v>
      </c>
      <c r="Q46" s="19">
        <f t="shared" si="2"/>
        <v>0</v>
      </c>
      <c r="R46" s="19">
        <f t="shared" si="2"/>
        <v>0</v>
      </c>
      <c r="S46" s="19">
        <f t="shared" si="2"/>
        <v>0</v>
      </c>
      <c r="T46" s="19">
        <f t="shared" si="2"/>
        <v>0</v>
      </c>
      <c r="U46" s="19">
        <f t="shared" si="3"/>
        <v>0</v>
      </c>
      <c r="V46" s="19">
        <f t="shared" si="4"/>
        <v>164.6</v>
      </c>
      <c r="W46" s="32">
        <f t="shared" si="5"/>
        <v>6.1999999999999931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6.1199999999999957</v>
      </c>
      <c r="E48" t="s">
        <v>59</v>
      </c>
      <c r="I48" s="20">
        <f>(U9/12)/((F9*4.35)+C48)</f>
        <v>20.485086856768273</v>
      </c>
      <c r="J48" s="39" t="s">
        <v>60</v>
      </c>
      <c r="K48" s="40">
        <f>I48/U10</f>
        <v>0.96202064896755168</v>
      </c>
      <c r="L48" t="s">
        <v>61</v>
      </c>
      <c r="U48" s="20">
        <f>C48*U10</f>
        <v>130.31812955155223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63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8:F20" name="Range1_16"/>
    <protectedRange sqref="C23:F27" name="Range1_1_12"/>
    <protectedRange sqref="C31:F34" name="Range1_2_13"/>
    <protectedRange sqref="C37:F41" name="Range1_3_13"/>
  </protectedRanges>
  <mergeCells count="3">
    <mergeCell ref="C14:D14"/>
    <mergeCell ref="E14:F14"/>
    <mergeCell ref="G14:H14"/>
  </mergeCells>
  <conditionalFormatting sqref="C16:K46 M16:U17 N18:U46 M18">
    <cfRule type="expression" dxfId="79" priority="11" stopIfTrue="1">
      <formula>IF(($A16=7),TRUE,FALSE)</formula>
    </cfRule>
    <cfRule type="expression" dxfId="78" priority="12" stopIfTrue="1">
      <formula>IF(($A16=1),TRUE,FALSE)</formula>
    </cfRule>
  </conditionalFormatting>
  <conditionalFormatting sqref="A16:B46">
    <cfRule type="expression" dxfId="77" priority="1" stopIfTrue="1">
      <formula>IF(($A16=7),TRUE,FALSE)</formula>
    </cfRule>
    <cfRule type="expression" dxfId="76" priority="2" stopIfTrue="1">
      <formula>IF(($A16=1),TRUE,FALSE)</formula>
    </cfRule>
  </conditionalFormatting>
  <conditionalFormatting sqref="M19:M46">
    <cfRule type="expression" dxfId="75" priority="15" stopIfTrue="1">
      <formula>IF(($A19=7),TRUE,FALSE)</formula>
    </cfRule>
    <cfRule type="expression" dxfId="74" priority="16" stopIfTrue="1">
      <formula>IF(($A19=1),TRUE,FALSE)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/>
  </sheetPr>
  <dimension ref="A1:AD51"/>
  <sheetViews>
    <sheetView zoomScaleNormal="100" workbookViewId="0">
      <selection activeCell="AA40" sqref="AA40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'Jul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45139</v>
      </c>
      <c r="C12" s="14"/>
      <c r="D12" s="14"/>
      <c r="E12" s="14"/>
      <c r="F12" s="23"/>
      <c r="G12" s="14"/>
      <c r="H12" s="23"/>
      <c r="I12" s="24" t="s">
        <v>19</v>
      </c>
      <c r="J12" s="25">
        <f>'Jul 23'!C48</f>
        <v>-1087.1200000000017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-1087.2000000000028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6" si="0">WEEKDAY(B16,1)</f>
        <v>3</v>
      </c>
      <c r="B16" s="63">
        <f>B12</f>
        <v>45139</v>
      </c>
      <c r="C16" s="64"/>
      <c r="D16" s="64"/>
      <c r="E16" s="64"/>
      <c r="F16" s="64"/>
      <c r="G16" s="64"/>
      <c r="H16" s="64"/>
      <c r="I16" s="64"/>
      <c r="J16" s="58">
        <f t="shared" ref="J16:L46" si="1">(U16-TRUNC(U16,0))*0.6+TRUNC(U16)</f>
        <v>0</v>
      </c>
      <c r="K16" s="58">
        <f t="shared" si="1"/>
        <v>0</v>
      </c>
      <c r="L16" s="56">
        <f t="shared" si="1"/>
        <v>-1094.2400000000016</v>
      </c>
      <c r="M16" s="1"/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-1094.4000000000028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4</v>
      </c>
      <c r="B17" s="63">
        <f t="shared" ref="B17:B46" si="6">B16+1</f>
        <v>45140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-1101.3600000000017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-1101.6000000000029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5</v>
      </c>
      <c r="B18" s="63">
        <f t="shared" si="6"/>
        <v>45141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-1108.4800000000018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-1108.8000000000029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6</v>
      </c>
      <c r="B19" s="63">
        <f t="shared" si="6"/>
        <v>45142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-1116.0000000000018</v>
      </c>
      <c r="M19" s="65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-1116.000000000003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7</v>
      </c>
      <c r="B20" s="63">
        <f t="shared" si="6"/>
        <v>45143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-1116.0000000000018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-1116.000000000003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1</v>
      </c>
      <c r="B21" s="63">
        <f t="shared" si="6"/>
        <v>45144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-1116.0000000000018</v>
      </c>
      <c r="M21" s="65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-1116.000000000003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2</v>
      </c>
      <c r="B22" s="63">
        <f t="shared" si="6"/>
        <v>45145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-1123.1200000000017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-1123.200000000003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3</v>
      </c>
      <c r="B23" s="63">
        <f t="shared" si="6"/>
        <v>45146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-1130.2400000000018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-1130.400000000003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4</v>
      </c>
      <c r="B24" s="63">
        <f t="shared" si="6"/>
        <v>45147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-1137.3600000000019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-1137.6000000000031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5</v>
      </c>
      <c r="B25" s="63">
        <f t="shared" si="6"/>
        <v>45148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-1144.4800000000018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-1144.8000000000031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6</v>
      </c>
      <c r="B26" s="63">
        <f t="shared" si="6"/>
        <v>45149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-1152.0000000000018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-1152.0000000000032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7</v>
      </c>
      <c r="B27" s="63">
        <f t="shared" si="6"/>
        <v>45150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-1152.0000000000018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-1152.0000000000032</v>
      </c>
    </row>
    <row r="28" spans="1:30" ht="11.25" customHeight="1" x14ac:dyDescent="0.2">
      <c r="A28" s="62">
        <f t="shared" si="0"/>
        <v>1</v>
      </c>
      <c r="B28" s="63">
        <f t="shared" si="6"/>
        <v>45151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-1152.0000000000018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-1152.0000000000032</v>
      </c>
      <c r="X28" s="8" t="s">
        <v>97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2</v>
      </c>
      <c r="B29" s="63">
        <f t="shared" si="6"/>
        <v>45152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-1159.1200000000019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-1159.2000000000032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3</v>
      </c>
      <c r="B30" s="63">
        <f t="shared" si="6"/>
        <v>45153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-1166.2400000000021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-1166.4000000000033</v>
      </c>
      <c r="X30" s="1"/>
      <c r="Y30" s="1">
        <v>1</v>
      </c>
      <c r="Z30" s="1">
        <v>2</v>
      </c>
      <c r="AA30" s="1">
        <v>3</v>
      </c>
      <c r="AB30" s="1">
        <v>4</v>
      </c>
      <c r="AC30" s="12">
        <v>5</v>
      </c>
      <c r="AD30" s="12">
        <v>6</v>
      </c>
    </row>
    <row r="31" spans="1:30" ht="11.25" customHeight="1" x14ac:dyDescent="0.2">
      <c r="A31" s="62">
        <f t="shared" si="0"/>
        <v>4</v>
      </c>
      <c r="B31" s="63">
        <f t="shared" si="6"/>
        <v>45154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-1173.3600000000019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-1173.6000000000033</v>
      </c>
      <c r="X31" s="1">
        <v>7</v>
      </c>
      <c r="Y31" s="1">
        <v>8</v>
      </c>
      <c r="Z31" s="1">
        <v>9</v>
      </c>
      <c r="AA31" s="1">
        <v>10</v>
      </c>
      <c r="AB31" s="1">
        <v>11</v>
      </c>
      <c r="AC31" s="12">
        <v>12</v>
      </c>
      <c r="AD31" s="12">
        <v>13</v>
      </c>
    </row>
    <row r="32" spans="1:30" ht="11.25" customHeight="1" x14ac:dyDescent="0.2">
      <c r="A32" s="62">
        <f t="shared" si="0"/>
        <v>5</v>
      </c>
      <c r="B32" s="63">
        <f t="shared" si="6"/>
        <v>45155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-1180.4800000000021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-1180.8000000000034</v>
      </c>
      <c r="X32" s="1">
        <v>14</v>
      </c>
      <c r="Y32" s="1">
        <v>15</v>
      </c>
      <c r="Z32" s="1">
        <v>16</v>
      </c>
      <c r="AA32" s="1">
        <v>17</v>
      </c>
      <c r="AB32" s="1">
        <v>18</v>
      </c>
      <c r="AC32" s="12">
        <v>19</v>
      </c>
      <c r="AD32" s="12">
        <v>20</v>
      </c>
    </row>
    <row r="33" spans="1:30" ht="11.25" customHeight="1" x14ac:dyDescent="0.2">
      <c r="A33" s="62">
        <f t="shared" si="0"/>
        <v>6</v>
      </c>
      <c r="B33" s="63">
        <f t="shared" si="6"/>
        <v>45156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-1188.000000000002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-1188.0000000000034</v>
      </c>
      <c r="X33" s="1">
        <v>21</v>
      </c>
      <c r="Y33" s="1">
        <v>22</v>
      </c>
      <c r="Z33" s="1">
        <v>23</v>
      </c>
      <c r="AA33" s="1">
        <v>24</v>
      </c>
      <c r="AB33" s="1">
        <v>25</v>
      </c>
      <c r="AC33" s="12">
        <v>26</v>
      </c>
      <c r="AD33" s="12">
        <v>27</v>
      </c>
    </row>
    <row r="34" spans="1:30" ht="11.25" customHeight="1" x14ac:dyDescent="0.2">
      <c r="A34" s="62">
        <f t="shared" si="0"/>
        <v>7</v>
      </c>
      <c r="B34" s="63">
        <f t="shared" si="6"/>
        <v>45157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-1188.000000000002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-1188.0000000000034</v>
      </c>
      <c r="X34" s="1">
        <v>28</v>
      </c>
      <c r="Y34" s="1">
        <v>29</v>
      </c>
      <c r="Z34" s="1">
        <v>30</v>
      </c>
      <c r="AA34" s="1">
        <v>31</v>
      </c>
      <c r="AB34" s="1"/>
      <c r="AC34" s="12"/>
      <c r="AD34" s="12"/>
    </row>
    <row r="35" spans="1:30" ht="11.25" customHeight="1" x14ac:dyDescent="0.2">
      <c r="A35" s="62">
        <f t="shared" si="0"/>
        <v>1</v>
      </c>
      <c r="B35" s="63">
        <f t="shared" si="6"/>
        <v>45158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-1188.000000000002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-1188.0000000000034</v>
      </c>
      <c r="X35" s="50"/>
      <c r="Y35" s="50"/>
      <c r="Z35" s="50"/>
      <c r="AA35" s="50"/>
      <c r="AB35" s="50"/>
      <c r="AC35" s="50"/>
      <c r="AD35" s="50"/>
    </row>
    <row r="36" spans="1:30" ht="11.25" customHeight="1" x14ac:dyDescent="0.2">
      <c r="A36" s="62">
        <f t="shared" si="0"/>
        <v>2</v>
      </c>
      <c r="B36" s="63">
        <f t="shared" si="6"/>
        <v>45159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-1195.1200000000022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-1195.2000000000035</v>
      </c>
    </row>
    <row r="37" spans="1:30" ht="11.25" customHeight="1" x14ac:dyDescent="0.2">
      <c r="A37" s="62">
        <f t="shared" si="0"/>
        <v>3</v>
      </c>
      <c r="B37" s="63">
        <f t="shared" si="6"/>
        <v>45160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-1202.2400000000021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-1202.4000000000035</v>
      </c>
    </row>
    <row r="38" spans="1:30" ht="11.25" customHeight="1" x14ac:dyDescent="0.2">
      <c r="A38" s="62">
        <f t="shared" si="0"/>
        <v>4</v>
      </c>
      <c r="B38" s="63">
        <f t="shared" si="6"/>
        <v>45161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-1209.3600000000022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-1209.6000000000035</v>
      </c>
    </row>
    <row r="39" spans="1:30" ht="11.25" customHeight="1" x14ac:dyDescent="0.2">
      <c r="A39" s="62">
        <f t="shared" si="0"/>
        <v>5</v>
      </c>
      <c r="B39" s="63">
        <f t="shared" si="6"/>
        <v>45162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-1216.4800000000021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-1216.8000000000036</v>
      </c>
    </row>
    <row r="40" spans="1:30" ht="11.25" customHeight="1" x14ac:dyDescent="0.2">
      <c r="A40" s="62">
        <f t="shared" si="0"/>
        <v>6</v>
      </c>
      <c r="B40" s="63">
        <f t="shared" si="6"/>
        <v>45163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-1224.0000000000023</v>
      </c>
      <c r="M40" s="86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-1224.0000000000036</v>
      </c>
    </row>
    <row r="41" spans="1:30" ht="11.25" customHeight="1" x14ac:dyDescent="0.2">
      <c r="A41" s="62">
        <f t="shared" si="0"/>
        <v>7</v>
      </c>
      <c r="B41" s="63">
        <f t="shared" si="6"/>
        <v>45164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-1224.0000000000023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-1224.0000000000036</v>
      </c>
    </row>
    <row r="42" spans="1:30" s="47" customFormat="1" ht="11.25" customHeight="1" x14ac:dyDescent="0.2">
      <c r="A42" s="91">
        <f t="shared" si="0"/>
        <v>1</v>
      </c>
      <c r="B42" s="92">
        <f t="shared" si="6"/>
        <v>45165</v>
      </c>
      <c r="C42" s="93"/>
      <c r="D42" s="93"/>
      <c r="E42" s="93"/>
      <c r="F42" s="93"/>
      <c r="G42" s="93"/>
      <c r="H42" s="93"/>
      <c r="I42" s="93"/>
      <c r="J42" s="93">
        <f t="shared" si="1"/>
        <v>0</v>
      </c>
      <c r="K42" s="93">
        <f t="shared" si="1"/>
        <v>0</v>
      </c>
      <c r="L42" s="109">
        <f t="shared" si="1"/>
        <v>-1224.0000000000023</v>
      </c>
      <c r="M42" s="110"/>
      <c r="N42" s="93">
        <f t="shared" si="2"/>
        <v>0</v>
      </c>
      <c r="O42" s="93">
        <f t="shared" si="2"/>
        <v>0</v>
      </c>
      <c r="P42" s="93">
        <f t="shared" si="2"/>
        <v>0</v>
      </c>
      <c r="Q42" s="93">
        <f t="shared" si="2"/>
        <v>0</v>
      </c>
      <c r="R42" s="93">
        <f t="shared" si="2"/>
        <v>0</v>
      </c>
      <c r="S42" s="93">
        <f t="shared" si="2"/>
        <v>0</v>
      </c>
      <c r="T42" s="93">
        <f t="shared" si="2"/>
        <v>0</v>
      </c>
      <c r="U42" s="93">
        <f t="shared" si="3"/>
        <v>0</v>
      </c>
      <c r="V42" s="46">
        <f t="shared" si="4"/>
        <v>0</v>
      </c>
      <c r="W42" s="94">
        <f t="shared" si="5"/>
        <v>-1224.0000000000036</v>
      </c>
    </row>
    <row r="43" spans="1:30" ht="11.25" customHeight="1" x14ac:dyDescent="0.2">
      <c r="A43" s="66">
        <f t="shared" si="0"/>
        <v>2</v>
      </c>
      <c r="B43" s="67">
        <f t="shared" si="6"/>
        <v>45166</v>
      </c>
      <c r="C43" s="54"/>
      <c r="D43" s="54"/>
      <c r="E43" s="54"/>
      <c r="F43" s="54"/>
      <c r="G43" s="54"/>
      <c r="H43" s="54"/>
      <c r="I43" s="54"/>
      <c r="J43" s="71">
        <f t="shared" si="1"/>
        <v>0</v>
      </c>
      <c r="K43" s="71">
        <f t="shared" si="1"/>
        <v>0</v>
      </c>
      <c r="L43" s="80">
        <f t="shared" si="1"/>
        <v>-1231.1200000000022</v>
      </c>
      <c r="M43" s="57" t="s">
        <v>98</v>
      </c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-1231.2000000000037</v>
      </c>
    </row>
    <row r="44" spans="1:30" ht="11.25" customHeight="1" x14ac:dyDescent="0.2">
      <c r="A44" s="116">
        <f t="shared" si="0"/>
        <v>3</v>
      </c>
      <c r="B44" s="117">
        <f t="shared" si="6"/>
        <v>45167</v>
      </c>
      <c r="C44" s="61"/>
      <c r="D44" s="61"/>
      <c r="E44" s="61"/>
      <c r="F44" s="61"/>
      <c r="G44" s="61"/>
      <c r="H44" s="61"/>
      <c r="I44" s="70"/>
      <c r="J44" s="114">
        <f t="shared" si="1"/>
        <v>0</v>
      </c>
      <c r="K44" s="114">
        <f t="shared" si="1"/>
        <v>0</v>
      </c>
      <c r="L44" s="80">
        <f t="shared" si="1"/>
        <v>-1238.2400000000023</v>
      </c>
      <c r="M44" s="126"/>
      <c r="N44" s="54">
        <f t="shared" si="2"/>
        <v>0</v>
      </c>
      <c r="O44" s="54">
        <f t="shared" si="2"/>
        <v>0</v>
      </c>
      <c r="P44" s="54">
        <f t="shared" si="2"/>
        <v>0</v>
      </c>
      <c r="Q44" s="54">
        <f t="shared" si="2"/>
        <v>0</v>
      </c>
      <c r="R44" s="54">
        <f t="shared" si="2"/>
        <v>0</v>
      </c>
      <c r="S44" s="54">
        <f t="shared" si="2"/>
        <v>0</v>
      </c>
      <c r="T44" s="54">
        <f t="shared" si="2"/>
        <v>0</v>
      </c>
      <c r="U44" s="114">
        <f t="shared" si="3"/>
        <v>0</v>
      </c>
      <c r="V44" s="19">
        <f t="shared" si="4"/>
        <v>0</v>
      </c>
      <c r="W44" s="32">
        <f t="shared" si="5"/>
        <v>-1238.4000000000037</v>
      </c>
    </row>
    <row r="45" spans="1:30" ht="11.25" customHeight="1" x14ac:dyDescent="0.2">
      <c r="A45" s="62">
        <f t="shared" si="0"/>
        <v>4</v>
      </c>
      <c r="B45" s="63">
        <f t="shared" si="6"/>
        <v>45168</v>
      </c>
      <c r="C45" s="70"/>
      <c r="D45" s="70"/>
      <c r="E45" s="70"/>
      <c r="F45" s="70"/>
      <c r="G45" s="70"/>
      <c r="H45" s="70"/>
      <c r="I45" s="70"/>
      <c r="J45" s="76">
        <f t="shared" si="1"/>
        <v>0</v>
      </c>
      <c r="K45" s="76">
        <f t="shared" si="1"/>
        <v>0</v>
      </c>
      <c r="L45" s="111">
        <f t="shared" si="1"/>
        <v>-1245.3600000000022</v>
      </c>
      <c r="M45" s="65"/>
      <c r="N45" s="71">
        <f t="shared" si="2"/>
        <v>0</v>
      </c>
      <c r="O45" s="71">
        <f t="shared" si="2"/>
        <v>0</v>
      </c>
      <c r="P45" s="71">
        <f t="shared" si="2"/>
        <v>0</v>
      </c>
      <c r="Q45" s="71">
        <f t="shared" si="2"/>
        <v>0</v>
      </c>
      <c r="R45" s="71">
        <f t="shared" si="2"/>
        <v>0</v>
      </c>
      <c r="S45" s="71">
        <f t="shared" si="2"/>
        <v>0</v>
      </c>
      <c r="T45" s="71">
        <f t="shared" si="2"/>
        <v>0</v>
      </c>
      <c r="U45" s="71">
        <f t="shared" si="3"/>
        <v>0</v>
      </c>
      <c r="V45" s="19">
        <f t="shared" si="4"/>
        <v>0</v>
      </c>
      <c r="W45" s="32">
        <f t="shared" si="5"/>
        <v>-1245.6000000000038</v>
      </c>
    </row>
    <row r="46" spans="1:30" ht="11.25" customHeight="1" x14ac:dyDescent="0.2">
      <c r="A46" s="62">
        <f t="shared" si="0"/>
        <v>5</v>
      </c>
      <c r="B46" s="63">
        <f t="shared" si="6"/>
        <v>45169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-1252.4800000000023</v>
      </c>
      <c r="M46" s="1"/>
      <c r="N46" s="54">
        <f t="shared" si="2"/>
        <v>0</v>
      </c>
      <c r="O46" s="54">
        <f t="shared" si="2"/>
        <v>0</v>
      </c>
      <c r="P46" s="54">
        <f t="shared" si="2"/>
        <v>0</v>
      </c>
      <c r="Q46" s="54">
        <f t="shared" si="2"/>
        <v>0</v>
      </c>
      <c r="R46" s="54">
        <f t="shared" si="2"/>
        <v>0</v>
      </c>
      <c r="S46" s="54">
        <f t="shared" si="2"/>
        <v>0</v>
      </c>
      <c r="T46" s="54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-1252.8000000000038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-1252.4800000000023</v>
      </c>
      <c r="E48" t="s">
        <v>59</v>
      </c>
      <c r="I48" s="20">
        <f>(U9/12)/((F9*4.35)+C48)</f>
        <v>-3.0416955627745064</v>
      </c>
      <c r="J48" s="39" t="s">
        <v>60</v>
      </c>
      <c r="K48" s="40">
        <f>I48/U10</f>
        <v>-0.14284410701901637</v>
      </c>
      <c r="L48" t="s">
        <v>61</v>
      </c>
      <c r="U48" s="42">
        <f>C48*U10</f>
        <v>-26670.073676589629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N16:U16 M17:U17 M19:U20 N18:U18 M23:U41 N21:U22 N42:U46 A16:K46">
    <cfRule type="expression" dxfId="31" priority="3" stopIfTrue="1">
      <formula>IF(($A16=7),TRUE,FALSE)</formula>
    </cfRule>
    <cfRule type="expression" dxfId="30" priority="4" stopIfTrue="1">
      <formula>IF(($A16=1),TRUE,FALSE)</formula>
    </cfRule>
  </conditionalFormatting>
  <conditionalFormatting sqref="M45">
    <cfRule type="expression" dxfId="29" priority="29" stopIfTrue="1">
      <formula>IF(($A46=7),TRUE,FALSE)</formula>
    </cfRule>
    <cfRule type="expression" dxfId="28" priority="30" stopIfTrue="1">
      <formula>IF(($A46=1),TRUE,FALSE)</formula>
    </cfRule>
  </conditionalFormatting>
  <conditionalFormatting sqref="M21">
    <cfRule type="expression" dxfId="27" priority="43" stopIfTrue="1">
      <formula>IF(($A18=7),TRUE,FALSE)</formula>
    </cfRule>
    <cfRule type="expression" dxfId="26" priority="44" stopIfTrue="1">
      <formula>IF(($A18=1),TRUE,FALSE)</formula>
    </cfRule>
  </conditionalFormatting>
  <conditionalFormatting sqref="M43">
    <cfRule type="expression" dxfId="25" priority="1" stopIfTrue="1">
      <formula>IF(($A45=7),TRUE,FALSE)</formula>
    </cfRule>
    <cfRule type="expression" dxfId="24" priority="2" stopIfTrue="1">
      <formula>IF(($A45=1),TRUE,FALSE)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/>
  </sheetPr>
  <dimension ref="A1:AD50"/>
  <sheetViews>
    <sheetView zoomScaleNormal="100" workbookViewId="0">
      <selection activeCell="Z39" sqref="Z39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'Aug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45170</v>
      </c>
      <c r="C12" s="14"/>
      <c r="D12" s="14"/>
      <c r="E12" s="14"/>
      <c r="F12" s="23"/>
      <c r="G12" s="14"/>
      <c r="H12" s="23"/>
      <c r="I12" s="24" t="s">
        <v>19</v>
      </c>
      <c r="J12" s="25">
        <f>'Aug 23'!C48</f>
        <v>-1252.4800000000023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-1252.8000000000038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5" si="0">WEEKDAY(B16,1)</f>
        <v>6</v>
      </c>
      <c r="B16" s="63">
        <f>B12</f>
        <v>45170</v>
      </c>
      <c r="C16" s="64"/>
      <c r="D16" s="64"/>
      <c r="E16" s="64"/>
      <c r="F16" s="64"/>
      <c r="G16" s="64"/>
      <c r="H16" s="64"/>
      <c r="I16" s="64"/>
      <c r="J16" s="58">
        <f t="shared" ref="J16:L45" si="1">(U16-TRUNC(U16,0))*0.6+TRUNC(U16)</f>
        <v>0</v>
      </c>
      <c r="K16" s="58">
        <f t="shared" si="1"/>
        <v>0</v>
      </c>
      <c r="L16" s="56">
        <f t="shared" si="1"/>
        <v>-1260.0000000000023</v>
      </c>
      <c r="M16" s="1"/>
      <c r="N16" s="58">
        <f t="shared" ref="N16:T45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-1260.0000000000039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7</v>
      </c>
      <c r="B17" s="63">
        <f t="shared" ref="B17:B45" si="6">B16+1</f>
        <v>45171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-1260.0000000000023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-1260.0000000000039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1</v>
      </c>
      <c r="B18" s="63">
        <f t="shared" si="6"/>
        <v>45172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-1260.0000000000023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-1260.0000000000039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2</v>
      </c>
      <c r="B19" s="63">
        <f t="shared" si="6"/>
        <v>45173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-1267.1200000000024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-1267.2000000000039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3</v>
      </c>
      <c r="B20" s="63">
        <f t="shared" si="6"/>
        <v>45174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-1274.2400000000023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-1274.400000000004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4</v>
      </c>
      <c r="B21" s="63">
        <f t="shared" si="6"/>
        <v>45175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-1281.3600000000024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-1281.600000000004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5</v>
      </c>
      <c r="B22" s="63">
        <f t="shared" si="6"/>
        <v>45176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-1288.4800000000025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-1288.800000000004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6</v>
      </c>
      <c r="B23" s="63">
        <f t="shared" si="6"/>
        <v>45177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-1296.0000000000025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-1296.0000000000041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7</v>
      </c>
      <c r="B24" s="63">
        <f t="shared" si="6"/>
        <v>45178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-1296.0000000000025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-1296.0000000000041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1</v>
      </c>
      <c r="B25" s="63">
        <f t="shared" si="6"/>
        <v>45179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-1296.0000000000025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-1296.0000000000041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2</v>
      </c>
      <c r="B26" s="63">
        <f t="shared" si="6"/>
        <v>45180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-1303.1200000000024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-1303.2000000000041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3</v>
      </c>
      <c r="B27" s="63">
        <f t="shared" si="6"/>
        <v>45181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-1310.2400000000025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-1310.4000000000042</v>
      </c>
    </row>
    <row r="28" spans="1:30" ht="11.25" customHeight="1" x14ac:dyDescent="0.2">
      <c r="A28" s="62">
        <f t="shared" si="0"/>
        <v>4</v>
      </c>
      <c r="B28" s="63">
        <f t="shared" si="6"/>
        <v>45182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-1317.3600000000026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-1317.6000000000042</v>
      </c>
      <c r="X28" s="8" t="s">
        <v>100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5</v>
      </c>
      <c r="B29" s="63">
        <f t="shared" si="6"/>
        <v>45183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-1324.4800000000025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-1324.8000000000043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6</v>
      </c>
      <c r="B30" s="63">
        <f t="shared" si="6"/>
        <v>45184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-1332.0000000000025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-1332.0000000000043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2">
        <f t="shared" si="0"/>
        <v>7</v>
      </c>
      <c r="B31" s="63">
        <f t="shared" si="6"/>
        <v>45185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-1332.0000000000025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-1332.0000000000043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12">
        <v>9</v>
      </c>
      <c r="AD31" s="12">
        <v>10</v>
      </c>
    </row>
    <row r="32" spans="1:30" ht="11.25" customHeight="1" x14ac:dyDescent="0.2">
      <c r="A32" s="62">
        <f t="shared" si="0"/>
        <v>1</v>
      </c>
      <c r="B32" s="63">
        <f t="shared" si="6"/>
        <v>45186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-1332.0000000000025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-1332.0000000000043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12">
        <v>16</v>
      </c>
      <c r="AD32" s="12">
        <v>17</v>
      </c>
    </row>
    <row r="33" spans="1:30" ht="11.25" customHeight="1" x14ac:dyDescent="0.2">
      <c r="A33" s="62">
        <f t="shared" si="0"/>
        <v>2</v>
      </c>
      <c r="B33" s="63">
        <f t="shared" si="6"/>
        <v>45187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-1339.1200000000026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-1339.2000000000044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12">
        <v>23</v>
      </c>
      <c r="AD33" s="12">
        <v>24</v>
      </c>
    </row>
    <row r="34" spans="1:30" ht="11.25" customHeight="1" x14ac:dyDescent="0.2">
      <c r="A34" s="62">
        <f t="shared" si="0"/>
        <v>3</v>
      </c>
      <c r="B34" s="63">
        <f t="shared" si="6"/>
        <v>45188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-1346.2400000000027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-1346.4000000000044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12">
        <v>30</v>
      </c>
      <c r="AD34" s="12"/>
    </row>
    <row r="35" spans="1:30" ht="11.25" customHeight="1" x14ac:dyDescent="0.2">
      <c r="A35" s="62">
        <f t="shared" si="0"/>
        <v>4</v>
      </c>
      <c r="B35" s="63">
        <f t="shared" si="6"/>
        <v>45189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-1353.3600000000026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-1353.6000000000045</v>
      </c>
    </row>
    <row r="36" spans="1:30" ht="11.25" customHeight="1" x14ac:dyDescent="0.2">
      <c r="A36" s="62">
        <f t="shared" si="0"/>
        <v>5</v>
      </c>
      <c r="B36" s="63">
        <f t="shared" si="6"/>
        <v>45190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-1360.4800000000027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-1360.8000000000045</v>
      </c>
    </row>
    <row r="37" spans="1:30" ht="11.25" customHeight="1" x14ac:dyDescent="0.2">
      <c r="A37" s="62">
        <f t="shared" si="0"/>
        <v>6</v>
      </c>
      <c r="B37" s="63">
        <f t="shared" si="6"/>
        <v>45191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-1368.0000000000027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-1368.0000000000045</v>
      </c>
    </row>
    <row r="38" spans="1:30" ht="11.25" customHeight="1" x14ac:dyDescent="0.2">
      <c r="A38" s="62">
        <f t="shared" si="0"/>
        <v>7</v>
      </c>
      <c r="B38" s="63">
        <f t="shared" si="6"/>
        <v>45192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-1368.0000000000027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-1368.0000000000045</v>
      </c>
    </row>
    <row r="39" spans="1:30" ht="11.25" customHeight="1" x14ac:dyDescent="0.2">
      <c r="A39" s="62">
        <f t="shared" si="0"/>
        <v>1</v>
      </c>
      <c r="B39" s="63">
        <f t="shared" si="6"/>
        <v>45193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-1368.0000000000027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-1368.0000000000045</v>
      </c>
    </row>
    <row r="40" spans="1:30" ht="11.25" customHeight="1" x14ac:dyDescent="0.2">
      <c r="A40" s="62">
        <f t="shared" si="0"/>
        <v>2</v>
      </c>
      <c r="B40" s="63">
        <f t="shared" si="6"/>
        <v>45194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-1375.1200000000028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-1375.2000000000046</v>
      </c>
    </row>
    <row r="41" spans="1:30" ht="11.25" customHeight="1" x14ac:dyDescent="0.2">
      <c r="A41" s="62">
        <f t="shared" si="0"/>
        <v>3</v>
      </c>
      <c r="B41" s="63">
        <f t="shared" si="6"/>
        <v>45195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-1382.2400000000027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-1382.4000000000046</v>
      </c>
    </row>
    <row r="42" spans="1:30" ht="11.25" customHeight="1" x14ac:dyDescent="0.2">
      <c r="A42" s="62">
        <f t="shared" si="0"/>
        <v>4</v>
      </c>
      <c r="B42" s="63">
        <f t="shared" si="6"/>
        <v>45196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-1389.3600000000029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-1389.6000000000047</v>
      </c>
    </row>
    <row r="43" spans="1:30" ht="11.25" customHeight="1" x14ac:dyDescent="0.2">
      <c r="A43" s="62">
        <f t="shared" si="0"/>
        <v>5</v>
      </c>
      <c r="B43" s="63">
        <f t="shared" si="6"/>
        <v>45197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-1396.4800000000027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-1396.8000000000047</v>
      </c>
    </row>
    <row r="44" spans="1:30" ht="11.25" customHeight="1" x14ac:dyDescent="0.2">
      <c r="A44" s="62">
        <f t="shared" si="0"/>
        <v>6</v>
      </c>
      <c r="B44" s="63">
        <f t="shared" si="6"/>
        <v>45198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-1404.000000000003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-1404.0000000000048</v>
      </c>
    </row>
    <row r="45" spans="1:30" ht="11.25" customHeight="1" x14ac:dyDescent="0.2">
      <c r="A45" s="62">
        <f t="shared" si="0"/>
        <v>7</v>
      </c>
      <c r="B45" s="63">
        <f t="shared" si="6"/>
        <v>45199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-1404.000000000003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-1404.0000000000048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-1404.000000000003</v>
      </c>
      <c r="E47" t="s">
        <v>59</v>
      </c>
      <c r="I47" s="20">
        <f>(U9/12)/((F9*4.35)+C47)</f>
        <v>-2.6722248944471101</v>
      </c>
      <c r="J47" s="39" t="s">
        <v>60</v>
      </c>
      <c r="K47" s="40">
        <f>I47/U10</f>
        <v>-0.12549302549302518</v>
      </c>
      <c r="L47" t="s">
        <v>61</v>
      </c>
      <c r="U47" s="42">
        <f>C47*U10</f>
        <v>-29896.512073591475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101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M16:U45 A16:K45">
    <cfRule type="expression" dxfId="23" priority="1" stopIfTrue="1">
      <formula>IF(($A16=7),TRUE,FALSE)</formula>
    </cfRule>
    <cfRule type="expression" dxfId="22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4"/>
  </sheetPr>
  <dimension ref="A1:AD52"/>
  <sheetViews>
    <sheetView topLeftCell="A10" zoomScaleNormal="100" workbookViewId="0">
      <selection activeCell="AB40" sqref="AB40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'Sep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45200</v>
      </c>
      <c r="C12" s="14"/>
      <c r="D12" s="14"/>
      <c r="E12" s="14"/>
      <c r="F12" s="23"/>
      <c r="G12" s="14"/>
      <c r="H12" s="23"/>
      <c r="I12" s="24" t="s">
        <v>19</v>
      </c>
      <c r="J12" s="25">
        <f>'Sep 23'!C47</f>
        <v>-1404.000000000003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-1404.000000000005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6" si="0">WEEKDAY(B16,1)</f>
        <v>1</v>
      </c>
      <c r="B16" s="63">
        <f>B12</f>
        <v>45200</v>
      </c>
      <c r="C16" s="64"/>
      <c r="D16" s="64"/>
      <c r="E16" s="64"/>
      <c r="F16" s="64"/>
      <c r="G16" s="64"/>
      <c r="H16" s="64"/>
      <c r="I16" s="64"/>
      <c r="J16" s="58">
        <f t="shared" ref="J16:L46" si="1">(U16-TRUNC(U16,0))*0.6+TRUNC(U16)</f>
        <v>0</v>
      </c>
      <c r="K16" s="58">
        <f t="shared" si="1"/>
        <v>0</v>
      </c>
      <c r="L16" s="56">
        <f t="shared" si="1"/>
        <v>-1404.000000000003</v>
      </c>
      <c r="M16" s="1"/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-1404.000000000005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2</v>
      </c>
      <c r="B17" s="63">
        <f t="shared" ref="B17:B46" si="6">B16+1</f>
        <v>45201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-1411.1200000000031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-1411.200000000005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3</v>
      </c>
      <c r="B18" s="63">
        <f t="shared" si="6"/>
        <v>45202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-1418.240000000003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-1418.4000000000051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4</v>
      </c>
      <c r="B19" s="63">
        <f t="shared" si="6"/>
        <v>45203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-1425.3600000000031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-1425.6000000000051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5</v>
      </c>
      <c r="B20" s="63">
        <f t="shared" si="6"/>
        <v>45204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-1432.4800000000032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-1432.8000000000052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6</v>
      </c>
      <c r="B21" s="63">
        <f t="shared" si="6"/>
        <v>45205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-1440.0000000000032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-1440.0000000000052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7</v>
      </c>
      <c r="B22" s="63">
        <f t="shared" si="6"/>
        <v>45206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-1440.0000000000032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-1440.0000000000052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1</v>
      </c>
      <c r="B23" s="63">
        <f t="shared" si="6"/>
        <v>45207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-1440.0000000000032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-1440.0000000000052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2</v>
      </c>
      <c r="B24" s="63">
        <f t="shared" si="6"/>
        <v>45208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-1447.1200000000031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-1447.2000000000053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3</v>
      </c>
      <c r="B25" s="63">
        <f t="shared" si="6"/>
        <v>45209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-1454.2400000000032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-1454.4000000000053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4</v>
      </c>
      <c r="B26" s="63">
        <f t="shared" si="6"/>
        <v>45210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-1461.3600000000033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-1461.6000000000054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5</v>
      </c>
      <c r="B27" s="63">
        <f t="shared" si="6"/>
        <v>45211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-1468.4800000000032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-1468.8000000000054</v>
      </c>
    </row>
    <row r="28" spans="1:30" ht="11.25" customHeight="1" x14ac:dyDescent="0.2">
      <c r="A28" s="62">
        <f t="shared" si="0"/>
        <v>6</v>
      </c>
      <c r="B28" s="63">
        <f t="shared" si="6"/>
        <v>45212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-1476.0000000000032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-1476.0000000000055</v>
      </c>
      <c r="X28" s="8" t="s">
        <v>102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7</v>
      </c>
      <c r="B29" s="63">
        <f t="shared" si="6"/>
        <v>45213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-1476.0000000000032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-1476.0000000000055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1</v>
      </c>
      <c r="B30" s="63">
        <f t="shared" si="6"/>
        <v>45214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-1476.0000000000032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-1476.0000000000055</v>
      </c>
      <c r="X30" s="127"/>
      <c r="Y30" s="127"/>
      <c r="Z30" s="127"/>
      <c r="AA30" s="127"/>
      <c r="AB30" s="127"/>
      <c r="AC30" s="11"/>
      <c r="AD30" s="11">
        <v>1</v>
      </c>
    </row>
    <row r="31" spans="1:30" ht="11.25" customHeight="1" x14ac:dyDescent="0.2">
      <c r="A31" s="62">
        <f t="shared" si="0"/>
        <v>2</v>
      </c>
      <c r="B31" s="63">
        <f t="shared" si="6"/>
        <v>45215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-1483.1200000000033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-1483.2000000000055</v>
      </c>
      <c r="X31" s="1">
        <v>2</v>
      </c>
      <c r="Y31" s="1">
        <v>3</v>
      </c>
      <c r="Z31" s="1">
        <v>4</v>
      </c>
      <c r="AA31" s="1">
        <v>5</v>
      </c>
      <c r="AB31" s="1">
        <v>6</v>
      </c>
      <c r="AC31" s="12">
        <v>7</v>
      </c>
      <c r="AD31" s="12">
        <v>8</v>
      </c>
    </row>
    <row r="32" spans="1:30" ht="11.25" customHeight="1" x14ac:dyDescent="0.2">
      <c r="A32" s="62">
        <f t="shared" si="0"/>
        <v>3</v>
      </c>
      <c r="B32" s="63">
        <f t="shared" si="6"/>
        <v>45216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-1490.2400000000034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-1490.4000000000055</v>
      </c>
      <c r="X32" s="1">
        <v>9</v>
      </c>
      <c r="Y32" s="1">
        <v>10</v>
      </c>
      <c r="Z32" s="1">
        <v>11</v>
      </c>
      <c r="AA32" s="1">
        <v>12</v>
      </c>
      <c r="AB32" s="1">
        <v>13</v>
      </c>
      <c r="AC32" s="12">
        <v>14</v>
      </c>
      <c r="AD32" s="12">
        <v>15</v>
      </c>
    </row>
    <row r="33" spans="1:30" ht="11.25" customHeight="1" x14ac:dyDescent="0.2">
      <c r="A33" s="62">
        <f t="shared" si="0"/>
        <v>4</v>
      </c>
      <c r="B33" s="63">
        <f t="shared" si="6"/>
        <v>45217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-1497.3600000000033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-1497.6000000000056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  <c r="AC33" s="12">
        <v>21</v>
      </c>
      <c r="AD33" s="12">
        <v>22</v>
      </c>
    </row>
    <row r="34" spans="1:30" ht="11.25" customHeight="1" x14ac:dyDescent="0.2">
      <c r="A34" s="62">
        <f t="shared" si="0"/>
        <v>5</v>
      </c>
      <c r="B34" s="63">
        <f t="shared" si="6"/>
        <v>45218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-1504.4800000000034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-1504.8000000000056</v>
      </c>
      <c r="X34" s="1">
        <v>23</v>
      </c>
      <c r="Y34" s="1">
        <v>24</v>
      </c>
      <c r="Z34" s="1">
        <v>25</v>
      </c>
      <c r="AA34" s="1">
        <v>26</v>
      </c>
      <c r="AB34" s="1">
        <v>27</v>
      </c>
      <c r="AC34" s="12">
        <v>28</v>
      </c>
      <c r="AD34" s="12">
        <v>29</v>
      </c>
    </row>
    <row r="35" spans="1:30" ht="11.25" customHeight="1" x14ac:dyDescent="0.2">
      <c r="A35" s="62">
        <f t="shared" si="0"/>
        <v>6</v>
      </c>
      <c r="B35" s="63">
        <f t="shared" si="6"/>
        <v>45219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-1512.0000000000034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-1512.0000000000057</v>
      </c>
      <c r="X35" s="1">
        <v>30</v>
      </c>
      <c r="Y35" s="1">
        <v>31</v>
      </c>
      <c r="Z35" s="1"/>
      <c r="AA35" s="1"/>
      <c r="AB35" s="1"/>
      <c r="AC35" s="12"/>
      <c r="AD35" s="12"/>
    </row>
    <row r="36" spans="1:30" ht="11.25" customHeight="1" x14ac:dyDescent="0.2">
      <c r="A36" s="62">
        <f t="shared" si="0"/>
        <v>7</v>
      </c>
      <c r="B36" s="63">
        <f t="shared" si="6"/>
        <v>45220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-1512.0000000000034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-1512.0000000000057</v>
      </c>
    </row>
    <row r="37" spans="1:30" ht="11.25" customHeight="1" x14ac:dyDescent="0.2">
      <c r="A37" s="62">
        <f t="shared" si="0"/>
        <v>1</v>
      </c>
      <c r="B37" s="63">
        <f t="shared" si="6"/>
        <v>45221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-1512.0000000000034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-1512.0000000000057</v>
      </c>
    </row>
    <row r="38" spans="1:30" ht="11.25" customHeight="1" x14ac:dyDescent="0.2">
      <c r="A38" s="62">
        <f t="shared" si="0"/>
        <v>2</v>
      </c>
      <c r="B38" s="63">
        <f t="shared" si="6"/>
        <v>45222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-1519.1200000000035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-1519.2000000000057</v>
      </c>
    </row>
    <row r="39" spans="1:30" ht="11.25" customHeight="1" x14ac:dyDescent="0.2">
      <c r="A39" s="62">
        <f t="shared" si="0"/>
        <v>3</v>
      </c>
      <c r="B39" s="63">
        <f t="shared" si="6"/>
        <v>45223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-1526.2400000000034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-1526.4000000000058</v>
      </c>
    </row>
    <row r="40" spans="1:30" ht="11.25" customHeight="1" x14ac:dyDescent="0.2">
      <c r="A40" s="62">
        <f t="shared" si="0"/>
        <v>4</v>
      </c>
      <c r="B40" s="63">
        <f t="shared" si="6"/>
        <v>45224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-1533.3600000000035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-1533.6000000000058</v>
      </c>
    </row>
    <row r="41" spans="1:30" ht="11.25" customHeight="1" x14ac:dyDescent="0.2">
      <c r="A41" s="62">
        <f t="shared" si="0"/>
        <v>5</v>
      </c>
      <c r="B41" s="63">
        <f t="shared" si="6"/>
        <v>45225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-1540.4800000000034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-1540.8000000000059</v>
      </c>
    </row>
    <row r="42" spans="1:30" ht="11.25" customHeight="1" x14ac:dyDescent="0.2">
      <c r="A42" s="62">
        <f t="shared" si="0"/>
        <v>6</v>
      </c>
      <c r="B42" s="63">
        <f t="shared" si="6"/>
        <v>45226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-1548.0000000000036</v>
      </c>
      <c r="M42" s="65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-1548.0000000000059</v>
      </c>
    </row>
    <row r="43" spans="1:30" ht="11.25" customHeight="1" x14ac:dyDescent="0.2">
      <c r="A43" s="62">
        <f t="shared" si="0"/>
        <v>7</v>
      </c>
      <c r="B43" s="63">
        <f t="shared" si="6"/>
        <v>45227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-1548.0000000000036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-1548.0000000000059</v>
      </c>
    </row>
    <row r="44" spans="1:30" ht="11.25" customHeight="1" x14ac:dyDescent="0.2">
      <c r="A44" s="62">
        <f t="shared" si="0"/>
        <v>1</v>
      </c>
      <c r="B44" s="63">
        <f t="shared" si="6"/>
        <v>45228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-1548.0000000000036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-1548.0000000000059</v>
      </c>
    </row>
    <row r="45" spans="1:30" ht="11.25" customHeight="1" x14ac:dyDescent="0.2">
      <c r="A45" s="62">
        <f t="shared" si="0"/>
        <v>2</v>
      </c>
      <c r="B45" s="63">
        <f t="shared" si="6"/>
        <v>45229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-1555.1200000000035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-1555.200000000006</v>
      </c>
    </row>
    <row r="46" spans="1:30" ht="11.25" customHeight="1" x14ac:dyDescent="0.2">
      <c r="A46" s="62">
        <f t="shared" si="0"/>
        <v>3</v>
      </c>
      <c r="B46" s="63">
        <f t="shared" si="6"/>
        <v>45230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-1562.2400000000036</v>
      </c>
      <c r="M46" s="65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-1562.400000000006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-1562.2400000000036</v>
      </c>
      <c r="E48" t="s">
        <v>59</v>
      </c>
      <c r="I48" s="20">
        <f>(U9/12)/((F9*4.35)+C48)</f>
        <v>-2.37139903057207</v>
      </c>
      <c r="J48" s="39" t="s">
        <v>60</v>
      </c>
      <c r="K48" s="40">
        <f>I48/U10</f>
        <v>-0.11136564127372556</v>
      </c>
      <c r="L48" t="s">
        <v>61</v>
      </c>
      <c r="U48" s="42">
        <f>C48*U10</f>
        <v>-33266.044887355813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103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104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A16:K46 N46:U46 M16:U40 M42:U45 N41:U41">
    <cfRule type="expression" dxfId="21" priority="1" stopIfTrue="1">
      <formula>IF(($A16=7),TRUE,FALSE)</formula>
    </cfRule>
    <cfRule type="expression" dxfId="20" priority="2" stopIfTrue="1">
      <formula>IF(($A16=1),TRUE,FALSE)</formula>
    </cfRule>
  </conditionalFormatting>
  <conditionalFormatting sqref="M46">
    <cfRule type="expression" dxfId="19" priority="35" stopIfTrue="1">
      <formula>IF(($A41=7),TRUE,FALSE)</formula>
    </cfRule>
    <cfRule type="expression" dxfId="18" priority="36" stopIfTrue="1">
      <formula>IF(($A41=1),TRUE,FALSE)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4"/>
  </sheetPr>
  <dimension ref="A1:AD50"/>
  <sheetViews>
    <sheetView zoomScaleNormal="100" workbookViewId="0">
      <selection activeCell="AF38" sqref="AF38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'Oct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45231</v>
      </c>
      <c r="C12" s="14"/>
      <c r="D12" s="14"/>
      <c r="E12" s="14"/>
      <c r="F12" s="23"/>
      <c r="G12" s="14"/>
      <c r="H12" s="23"/>
      <c r="I12" s="24" t="s">
        <v>19</v>
      </c>
      <c r="J12" s="25">
        <f>'Oct 23'!C48</f>
        <v>-1562.2400000000036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-1562.400000000006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5" si="0">WEEKDAY(B16,1)</f>
        <v>4</v>
      </c>
      <c r="B16" s="63">
        <f>B12</f>
        <v>45231</v>
      </c>
      <c r="C16" s="64"/>
      <c r="D16" s="64"/>
      <c r="E16" s="64"/>
      <c r="F16" s="64"/>
      <c r="G16" s="64"/>
      <c r="H16" s="64"/>
      <c r="I16" s="64"/>
      <c r="J16" s="58">
        <f t="shared" ref="J16:L45" si="1">(U16-TRUNC(U16,0))*0.6+TRUNC(U16)</f>
        <v>0</v>
      </c>
      <c r="K16" s="58">
        <f t="shared" si="1"/>
        <v>0</v>
      </c>
      <c r="L16" s="56">
        <f t="shared" si="1"/>
        <v>-1569.3600000000035</v>
      </c>
      <c r="M16" s="1"/>
      <c r="N16" s="58">
        <f t="shared" ref="N16:T45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-1569.600000000006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5</v>
      </c>
      <c r="B17" s="63">
        <f t="shared" ref="B17:B45" si="6">B16+1</f>
        <v>45232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-1576.4800000000037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-1576.8000000000061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6</v>
      </c>
      <c r="B18" s="63">
        <f t="shared" si="6"/>
        <v>45233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-1584.0000000000036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-1584.0000000000061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7</v>
      </c>
      <c r="B19" s="63">
        <f t="shared" si="6"/>
        <v>45234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-1584.0000000000036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-1584.0000000000061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1</v>
      </c>
      <c r="B20" s="63">
        <f t="shared" si="6"/>
        <v>45235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-1584.0000000000036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-1584.0000000000061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2</v>
      </c>
      <c r="B21" s="63">
        <f t="shared" si="6"/>
        <v>45236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-1591.1200000000038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-1591.2000000000062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3</v>
      </c>
      <c r="B22" s="63">
        <f t="shared" si="6"/>
        <v>45237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-1598.2400000000036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-1598.4000000000062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4</v>
      </c>
      <c r="B23" s="63">
        <f t="shared" si="6"/>
        <v>45238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-1605.3600000000038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-1605.6000000000063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5</v>
      </c>
      <c r="B24" s="63">
        <f t="shared" si="6"/>
        <v>45239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-1612.4800000000039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-1612.8000000000063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6</v>
      </c>
      <c r="B25" s="63">
        <f t="shared" si="6"/>
        <v>45240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-1620.0000000000039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-1620.0000000000064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7</v>
      </c>
      <c r="B26" s="63">
        <f t="shared" si="6"/>
        <v>45241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-1620.0000000000039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-1620.0000000000064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1</v>
      </c>
      <c r="B27" s="63">
        <f t="shared" si="6"/>
        <v>45242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-1620.0000000000039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-1620.0000000000064</v>
      </c>
    </row>
    <row r="28" spans="1:30" ht="11.25" customHeight="1" x14ac:dyDescent="0.2">
      <c r="A28" s="62">
        <f t="shared" si="0"/>
        <v>2</v>
      </c>
      <c r="B28" s="63">
        <f t="shared" si="6"/>
        <v>45243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-1627.1200000000038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-1627.2000000000064</v>
      </c>
      <c r="X28" s="8" t="s">
        <v>105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3</v>
      </c>
      <c r="B29" s="63">
        <f t="shared" si="6"/>
        <v>45244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-1634.2400000000039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-1634.4000000000065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4</v>
      </c>
      <c r="B30" s="63">
        <f t="shared" si="6"/>
        <v>45245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-1641.360000000004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-1641.6000000000065</v>
      </c>
      <c r="X30" s="1"/>
      <c r="Y30" s="1"/>
      <c r="Z30" s="1">
        <v>1</v>
      </c>
      <c r="AA30" s="1">
        <v>2</v>
      </c>
      <c r="AB30" s="1">
        <v>3</v>
      </c>
      <c r="AC30" s="12">
        <v>4</v>
      </c>
      <c r="AD30" s="12">
        <v>5</v>
      </c>
    </row>
    <row r="31" spans="1:30" ht="11.25" customHeight="1" x14ac:dyDescent="0.2">
      <c r="A31" s="62">
        <f t="shared" si="0"/>
        <v>5</v>
      </c>
      <c r="B31" s="63">
        <f t="shared" si="6"/>
        <v>45246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-1648.4800000000039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-1648.8000000000065</v>
      </c>
      <c r="X31" s="1">
        <v>6</v>
      </c>
      <c r="Y31" s="1">
        <v>7</v>
      </c>
      <c r="Z31" s="1">
        <v>8</v>
      </c>
      <c r="AA31" s="1">
        <v>9</v>
      </c>
      <c r="AB31" s="1">
        <v>10</v>
      </c>
      <c r="AC31" s="12">
        <v>11</v>
      </c>
      <c r="AD31" s="12">
        <v>12</v>
      </c>
    </row>
    <row r="32" spans="1:30" ht="11.25" customHeight="1" x14ac:dyDescent="0.2">
      <c r="A32" s="62">
        <f t="shared" si="0"/>
        <v>6</v>
      </c>
      <c r="B32" s="63">
        <f t="shared" si="6"/>
        <v>45247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-1656.0000000000039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-1656.0000000000066</v>
      </c>
      <c r="X32" s="1">
        <v>13</v>
      </c>
      <c r="Y32" s="1">
        <v>14</v>
      </c>
      <c r="Z32" s="1">
        <v>15</v>
      </c>
      <c r="AA32" s="1">
        <v>16</v>
      </c>
      <c r="AB32" s="1">
        <v>17</v>
      </c>
      <c r="AC32" s="12">
        <v>18</v>
      </c>
      <c r="AD32" s="12">
        <v>19</v>
      </c>
    </row>
    <row r="33" spans="1:30" ht="11.25" customHeight="1" x14ac:dyDescent="0.2">
      <c r="A33" s="62">
        <f t="shared" si="0"/>
        <v>7</v>
      </c>
      <c r="B33" s="63">
        <f t="shared" si="6"/>
        <v>45248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-1656.0000000000039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-1656.0000000000066</v>
      </c>
      <c r="X33" s="1">
        <v>20</v>
      </c>
      <c r="Y33" s="1">
        <v>21</v>
      </c>
      <c r="Z33" s="1">
        <v>22</v>
      </c>
      <c r="AA33" s="1">
        <v>23</v>
      </c>
      <c r="AB33" s="1">
        <v>24</v>
      </c>
      <c r="AC33" s="12">
        <v>25</v>
      </c>
      <c r="AD33" s="12">
        <v>26</v>
      </c>
    </row>
    <row r="34" spans="1:30" ht="11.25" customHeight="1" x14ac:dyDescent="0.2">
      <c r="A34" s="62">
        <f t="shared" si="0"/>
        <v>1</v>
      </c>
      <c r="B34" s="63">
        <f t="shared" si="6"/>
        <v>45249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-1656.0000000000039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-1656.0000000000066</v>
      </c>
      <c r="X34" s="1">
        <v>27</v>
      </c>
      <c r="Y34" s="1">
        <v>28</v>
      </c>
      <c r="Z34" s="1">
        <v>29</v>
      </c>
      <c r="AA34" s="1">
        <v>30</v>
      </c>
      <c r="AB34" s="1"/>
      <c r="AC34" s="12"/>
      <c r="AD34" s="12"/>
    </row>
    <row r="35" spans="1:30" ht="11.25" customHeight="1" x14ac:dyDescent="0.2">
      <c r="A35" s="62">
        <f t="shared" si="0"/>
        <v>2</v>
      </c>
      <c r="B35" s="63">
        <f t="shared" si="6"/>
        <v>45250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-1663.120000000004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-1663.2000000000066</v>
      </c>
      <c r="X35" s="50"/>
      <c r="Y35" s="50"/>
      <c r="Z35" s="50"/>
      <c r="AA35" s="50"/>
      <c r="AB35" s="50"/>
      <c r="AC35" s="50"/>
      <c r="AD35" s="50"/>
    </row>
    <row r="36" spans="1:30" ht="11.25" customHeight="1" x14ac:dyDescent="0.2">
      <c r="A36" s="62">
        <f t="shared" si="0"/>
        <v>3</v>
      </c>
      <c r="B36" s="63">
        <f t="shared" si="6"/>
        <v>45251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-1670.2400000000041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-1670.4000000000067</v>
      </c>
    </row>
    <row r="37" spans="1:30" ht="11.25" customHeight="1" x14ac:dyDescent="0.2">
      <c r="A37" s="62">
        <f t="shared" si="0"/>
        <v>4</v>
      </c>
      <c r="B37" s="63">
        <f t="shared" si="6"/>
        <v>45252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-1677.360000000004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-1677.6000000000067</v>
      </c>
    </row>
    <row r="38" spans="1:30" ht="11.25" customHeight="1" x14ac:dyDescent="0.2">
      <c r="A38" s="62">
        <f t="shared" si="0"/>
        <v>5</v>
      </c>
      <c r="B38" s="63">
        <f t="shared" si="6"/>
        <v>45253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-1684.4800000000041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-1684.8000000000068</v>
      </c>
    </row>
    <row r="39" spans="1:30" ht="11.25" customHeight="1" x14ac:dyDescent="0.2">
      <c r="A39" s="62">
        <f t="shared" si="0"/>
        <v>6</v>
      </c>
      <c r="B39" s="63">
        <f t="shared" si="6"/>
        <v>45254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-1692.0000000000041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-1692.0000000000068</v>
      </c>
    </row>
    <row r="40" spans="1:30" ht="11.25" customHeight="1" x14ac:dyDescent="0.2">
      <c r="A40" s="62">
        <f t="shared" si="0"/>
        <v>7</v>
      </c>
      <c r="B40" s="63">
        <f t="shared" si="6"/>
        <v>45255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-1692.0000000000041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-1692.0000000000068</v>
      </c>
    </row>
    <row r="41" spans="1:30" ht="11.25" customHeight="1" x14ac:dyDescent="0.2">
      <c r="A41" s="62">
        <f t="shared" si="0"/>
        <v>1</v>
      </c>
      <c r="B41" s="63">
        <f t="shared" si="6"/>
        <v>45256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-1692.0000000000041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-1692.0000000000068</v>
      </c>
    </row>
    <row r="42" spans="1:30" ht="11.25" customHeight="1" x14ac:dyDescent="0.2">
      <c r="A42" s="62">
        <f t="shared" si="0"/>
        <v>2</v>
      </c>
      <c r="B42" s="63">
        <f t="shared" si="6"/>
        <v>45257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-1699.1200000000042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-1699.2000000000069</v>
      </c>
    </row>
    <row r="43" spans="1:30" ht="11.25" customHeight="1" x14ac:dyDescent="0.2">
      <c r="A43" s="62">
        <f t="shared" si="0"/>
        <v>3</v>
      </c>
      <c r="B43" s="63">
        <f t="shared" si="6"/>
        <v>45258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-1706.2400000000041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-1706.4000000000069</v>
      </c>
    </row>
    <row r="44" spans="1:30" ht="11.25" customHeight="1" x14ac:dyDescent="0.2">
      <c r="A44" s="62">
        <f t="shared" si="0"/>
        <v>4</v>
      </c>
      <c r="B44" s="63">
        <f t="shared" si="6"/>
        <v>45259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-1713.3600000000042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-1713.600000000007</v>
      </c>
    </row>
    <row r="45" spans="1:30" ht="11.25" customHeight="1" x14ac:dyDescent="0.2">
      <c r="A45" s="62">
        <f t="shared" si="0"/>
        <v>5</v>
      </c>
      <c r="B45" s="63">
        <f t="shared" si="6"/>
        <v>45260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-1720.4800000000041</v>
      </c>
      <c r="M45" s="57" t="s">
        <v>106</v>
      </c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-1720.800000000007</v>
      </c>
    </row>
    <row r="46" spans="1:30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30" ht="11.25" customHeight="1" thickBot="1" x14ac:dyDescent="0.25">
      <c r="A47" s="5" t="s">
        <v>58</v>
      </c>
      <c r="C47" s="87">
        <f>L45</f>
        <v>-1720.4800000000041</v>
      </c>
      <c r="E47" t="s">
        <v>59</v>
      </c>
      <c r="I47" s="20">
        <f>(U9/12)/((F9*4.35)+C47)</f>
        <v>-2.1314508359550124</v>
      </c>
      <c r="J47" s="39" t="s">
        <v>60</v>
      </c>
      <c r="K47" s="40">
        <f>I47/U10</f>
        <v>-0.1000971941581193</v>
      </c>
      <c r="L47" t="s">
        <v>61</v>
      </c>
      <c r="U47" s="42">
        <f>C47*U10</f>
        <v>-36635.577701120143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107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M16:U45 A16:K45">
    <cfRule type="expression" dxfId="17" priority="1" stopIfTrue="1">
      <formula>IF(($A16=7),TRUE,FALSE)</formula>
    </cfRule>
    <cfRule type="expression" dxfId="16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4"/>
  </sheetPr>
  <dimension ref="A1:AD51"/>
  <sheetViews>
    <sheetView zoomScaleNormal="100" workbookViewId="0">
      <selection activeCell="AI42" sqref="AI42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'Nov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45261</v>
      </c>
      <c r="C12" s="14"/>
      <c r="D12" s="14"/>
      <c r="E12" s="14"/>
      <c r="F12" s="23"/>
      <c r="G12" s="14"/>
      <c r="H12" s="23"/>
      <c r="I12" s="24" t="s">
        <v>19</v>
      </c>
      <c r="J12" s="25">
        <f>'Nov 23'!C47</f>
        <v>-1720.4800000000041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108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109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110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111</v>
      </c>
      <c r="V15" s="28">
        <f>0</f>
        <v>0</v>
      </c>
      <c r="W15" s="28">
        <f>(J12-TRUNC(J12,0))/0.6+TRUNC(J12)</f>
        <v>-1720.8000000000068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6" si="0">WEEKDAY(B16,1)</f>
        <v>6</v>
      </c>
      <c r="B16" s="63">
        <f>B12</f>
        <v>45261</v>
      </c>
      <c r="C16" s="64"/>
      <c r="D16" s="64"/>
      <c r="E16" s="64"/>
      <c r="F16" s="64"/>
      <c r="G16" s="64"/>
      <c r="H16" s="64"/>
      <c r="I16" s="64"/>
      <c r="J16" s="58">
        <f t="shared" ref="J16:L46" si="1">(U16-TRUNC(U16,0))*0.6+TRUNC(U16)</f>
        <v>0</v>
      </c>
      <c r="K16" s="58">
        <f t="shared" si="1"/>
        <v>0</v>
      </c>
      <c r="L16" s="56">
        <f t="shared" si="1"/>
        <v>-1728.0000000000041</v>
      </c>
      <c r="M16" s="65"/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-1728.0000000000068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7</v>
      </c>
      <c r="B17" s="63">
        <f t="shared" ref="B17:B46" si="6">B16+1</f>
        <v>45262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-1728.0000000000041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-1728.0000000000068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1</v>
      </c>
      <c r="B18" s="63">
        <f t="shared" si="6"/>
        <v>45263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-1728.0000000000041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-1728.0000000000068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2</v>
      </c>
      <c r="B19" s="63">
        <f t="shared" si="6"/>
        <v>45264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-1735.1200000000042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-1735.2000000000069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3</v>
      </c>
      <c r="B20" s="63">
        <f t="shared" si="6"/>
        <v>45265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-1742.2400000000041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-1742.4000000000069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4</v>
      </c>
      <c r="B21" s="63">
        <f t="shared" si="6"/>
        <v>45266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-1749.3600000000042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-1749.600000000007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5</v>
      </c>
      <c r="B22" s="63">
        <f t="shared" si="6"/>
        <v>45267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-1756.4800000000041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-1756.800000000007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6</v>
      </c>
      <c r="B23" s="63">
        <f t="shared" si="6"/>
        <v>45268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-1764.0000000000043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-1764.000000000007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7</v>
      </c>
      <c r="B24" s="63">
        <f t="shared" si="6"/>
        <v>45269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-1764.0000000000043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-1764.000000000007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1</v>
      </c>
      <c r="B25" s="63">
        <f t="shared" si="6"/>
        <v>45270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-1764.0000000000043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-1764.000000000007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2</v>
      </c>
      <c r="B26" s="63">
        <f t="shared" si="6"/>
        <v>45271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-1771.1200000000042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-1771.2000000000071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3</v>
      </c>
      <c r="B27" s="63">
        <f t="shared" si="6"/>
        <v>45272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-1778.2400000000043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-1778.4000000000071</v>
      </c>
    </row>
    <row r="28" spans="1:30" ht="11.25" customHeight="1" x14ac:dyDescent="0.2">
      <c r="A28" s="62">
        <f t="shared" si="0"/>
        <v>4</v>
      </c>
      <c r="B28" s="63">
        <f t="shared" si="6"/>
        <v>45273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-1785.3600000000042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-1785.6000000000072</v>
      </c>
      <c r="X28" s="8" t="s">
        <v>48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5</v>
      </c>
      <c r="B29" s="63">
        <f t="shared" si="6"/>
        <v>45274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-1792.4800000000043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-1792.8000000000072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6</v>
      </c>
      <c r="B30" s="63">
        <f t="shared" si="6"/>
        <v>45275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-1800.0000000000043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-1800.0000000000073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2">
        <f t="shared" si="0"/>
        <v>7</v>
      </c>
      <c r="B31" s="63">
        <f t="shared" si="6"/>
        <v>45276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-1800.0000000000043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-1800.0000000000073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12">
        <v>9</v>
      </c>
      <c r="AD31" s="12">
        <v>10</v>
      </c>
    </row>
    <row r="32" spans="1:30" ht="11.25" customHeight="1" x14ac:dyDescent="0.2">
      <c r="A32" s="62">
        <f t="shared" si="0"/>
        <v>1</v>
      </c>
      <c r="B32" s="63">
        <f t="shared" si="6"/>
        <v>45277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-1800.0000000000043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-1800.0000000000073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12">
        <v>16</v>
      </c>
      <c r="AD32" s="12">
        <v>17</v>
      </c>
    </row>
    <row r="33" spans="1:30" ht="11.25" customHeight="1" x14ac:dyDescent="0.2">
      <c r="A33" s="62">
        <f t="shared" si="0"/>
        <v>2</v>
      </c>
      <c r="B33" s="63">
        <f t="shared" si="6"/>
        <v>45278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-1807.1200000000044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-1807.2000000000073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12">
        <v>23</v>
      </c>
      <c r="AD33" s="12">
        <v>24</v>
      </c>
    </row>
    <row r="34" spans="1:30" ht="11.25" customHeight="1" x14ac:dyDescent="0.2">
      <c r="A34" s="62">
        <f t="shared" si="0"/>
        <v>3</v>
      </c>
      <c r="B34" s="63">
        <f t="shared" si="6"/>
        <v>45279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-1814.2400000000043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-1814.4000000000074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12">
        <v>30</v>
      </c>
      <c r="AD34" s="12">
        <v>31</v>
      </c>
    </row>
    <row r="35" spans="1:30" ht="11.25" customHeight="1" x14ac:dyDescent="0.2">
      <c r="A35" s="62">
        <f t="shared" si="0"/>
        <v>4</v>
      </c>
      <c r="B35" s="63">
        <f t="shared" si="6"/>
        <v>45280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-1821.3600000000044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-1821.6000000000074</v>
      </c>
      <c r="X35" s="1"/>
      <c r="Y35" s="1"/>
      <c r="Z35" s="1"/>
      <c r="AA35" s="1"/>
      <c r="AB35" s="1"/>
      <c r="AC35" s="51"/>
      <c r="AD35" s="51"/>
    </row>
    <row r="36" spans="1:30" ht="11.25" customHeight="1" x14ac:dyDescent="0.2">
      <c r="A36" s="62">
        <f t="shared" si="0"/>
        <v>5</v>
      </c>
      <c r="B36" s="63">
        <f t="shared" si="6"/>
        <v>45281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-1828.4800000000046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-1828.8000000000075</v>
      </c>
    </row>
    <row r="37" spans="1:30" ht="11.25" customHeight="1" x14ac:dyDescent="0.2">
      <c r="A37" s="62">
        <f t="shared" si="0"/>
        <v>6</v>
      </c>
      <c r="B37" s="63">
        <f t="shared" si="6"/>
        <v>45282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-1836.0000000000045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-1836.0000000000075</v>
      </c>
    </row>
    <row r="38" spans="1:30" ht="11.25" customHeight="1" x14ac:dyDescent="0.2">
      <c r="A38" s="62">
        <f t="shared" si="0"/>
        <v>7</v>
      </c>
      <c r="B38" s="63">
        <f t="shared" si="6"/>
        <v>45283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-1836.0000000000045</v>
      </c>
      <c r="M38" s="57" t="s">
        <v>65</v>
      </c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-1836.0000000000075</v>
      </c>
    </row>
    <row r="39" spans="1:30" ht="11.25" customHeight="1" x14ac:dyDescent="0.2">
      <c r="A39" s="62">
        <f t="shared" si="0"/>
        <v>1</v>
      </c>
      <c r="B39" s="63">
        <f t="shared" si="6"/>
        <v>45284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-1836.0000000000045</v>
      </c>
      <c r="M39" s="57" t="s">
        <v>66</v>
      </c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-1836.0000000000075</v>
      </c>
    </row>
    <row r="40" spans="1:30" ht="11.25" customHeight="1" x14ac:dyDescent="0.2">
      <c r="A40" s="52">
        <f t="shared" si="0"/>
        <v>2</v>
      </c>
      <c r="B40" s="53">
        <f t="shared" si="6"/>
        <v>45285</v>
      </c>
      <c r="C40" s="54"/>
      <c r="D40" s="54"/>
      <c r="E40" s="54"/>
      <c r="F40" s="54"/>
      <c r="G40" s="54"/>
      <c r="H40" s="54"/>
      <c r="I40" s="55"/>
      <c r="J40" s="55">
        <f t="shared" si="1"/>
        <v>0</v>
      </c>
      <c r="K40" s="55">
        <f t="shared" si="1"/>
        <v>0</v>
      </c>
      <c r="L40" s="56">
        <f t="shared" si="1"/>
        <v>-1843.1200000000044</v>
      </c>
      <c r="M40" s="57" t="s">
        <v>112</v>
      </c>
      <c r="N40" s="54">
        <f t="shared" si="2"/>
        <v>0</v>
      </c>
      <c r="O40" s="54">
        <f t="shared" si="2"/>
        <v>0</v>
      </c>
      <c r="P40" s="54">
        <f t="shared" si="2"/>
        <v>0</v>
      </c>
      <c r="Q40" s="54">
        <f t="shared" si="2"/>
        <v>0</v>
      </c>
      <c r="R40" s="54">
        <f t="shared" si="2"/>
        <v>0</v>
      </c>
      <c r="S40" s="54">
        <f t="shared" si="2"/>
        <v>0</v>
      </c>
      <c r="T40" s="54">
        <f t="shared" si="2"/>
        <v>0</v>
      </c>
      <c r="U40" s="55">
        <f t="shared" si="3"/>
        <v>0</v>
      </c>
      <c r="V40" s="19">
        <f t="shared" si="4"/>
        <v>0</v>
      </c>
      <c r="W40" s="32">
        <f t="shared" si="5"/>
        <v>-1843.2000000000075</v>
      </c>
    </row>
    <row r="41" spans="1:30" ht="11.25" customHeight="1" x14ac:dyDescent="0.2">
      <c r="A41" s="52">
        <f t="shared" si="0"/>
        <v>3</v>
      </c>
      <c r="B41" s="53">
        <f t="shared" si="6"/>
        <v>45286</v>
      </c>
      <c r="C41" s="54"/>
      <c r="D41" s="54"/>
      <c r="E41" s="54"/>
      <c r="F41" s="54"/>
      <c r="G41" s="54"/>
      <c r="H41" s="54"/>
      <c r="I41" s="55"/>
      <c r="J41" s="55">
        <f t="shared" si="1"/>
        <v>0</v>
      </c>
      <c r="K41" s="55">
        <f t="shared" si="1"/>
        <v>0</v>
      </c>
      <c r="L41" s="56">
        <f t="shared" si="1"/>
        <v>-1850.2400000000046</v>
      </c>
      <c r="M41" s="57" t="s">
        <v>118</v>
      </c>
      <c r="N41" s="54">
        <f t="shared" si="2"/>
        <v>0</v>
      </c>
      <c r="O41" s="54">
        <f t="shared" si="2"/>
        <v>0</v>
      </c>
      <c r="P41" s="54">
        <f t="shared" si="2"/>
        <v>0</v>
      </c>
      <c r="Q41" s="54">
        <f t="shared" si="2"/>
        <v>0</v>
      </c>
      <c r="R41" s="54">
        <f t="shared" si="2"/>
        <v>0</v>
      </c>
      <c r="S41" s="54">
        <f t="shared" si="2"/>
        <v>0</v>
      </c>
      <c r="T41" s="54">
        <f t="shared" si="2"/>
        <v>0</v>
      </c>
      <c r="U41" s="55">
        <f t="shared" si="3"/>
        <v>0</v>
      </c>
      <c r="V41" s="19">
        <f t="shared" si="4"/>
        <v>0</v>
      </c>
      <c r="W41" s="32">
        <f t="shared" si="5"/>
        <v>-1850.4000000000076</v>
      </c>
    </row>
    <row r="42" spans="1:30" ht="11.25" customHeight="1" x14ac:dyDescent="0.2">
      <c r="A42" s="128">
        <f t="shared" si="0"/>
        <v>4</v>
      </c>
      <c r="B42" s="129">
        <f t="shared" si="6"/>
        <v>45287</v>
      </c>
      <c r="C42" s="61"/>
      <c r="D42" s="61"/>
      <c r="E42" s="61"/>
      <c r="F42" s="61"/>
      <c r="G42" s="61"/>
      <c r="H42" s="61"/>
      <c r="I42" s="70"/>
      <c r="J42" s="114">
        <f t="shared" si="1"/>
        <v>0</v>
      </c>
      <c r="K42" s="114">
        <f t="shared" si="1"/>
        <v>0</v>
      </c>
      <c r="L42" s="80">
        <f t="shared" si="1"/>
        <v>-1857.3600000000047</v>
      </c>
      <c r="M42" s="1"/>
      <c r="N42" s="54">
        <f t="shared" si="2"/>
        <v>0</v>
      </c>
      <c r="O42" s="54">
        <f t="shared" si="2"/>
        <v>0</v>
      </c>
      <c r="P42" s="54">
        <f t="shared" si="2"/>
        <v>0</v>
      </c>
      <c r="Q42" s="54">
        <f t="shared" si="2"/>
        <v>0</v>
      </c>
      <c r="R42" s="54">
        <f t="shared" si="2"/>
        <v>0</v>
      </c>
      <c r="S42" s="54">
        <f t="shared" si="2"/>
        <v>0</v>
      </c>
      <c r="T42" s="54">
        <f t="shared" si="2"/>
        <v>0</v>
      </c>
      <c r="U42" s="54">
        <f t="shared" si="3"/>
        <v>0</v>
      </c>
      <c r="V42" s="19">
        <f t="shared" si="4"/>
        <v>0</v>
      </c>
      <c r="W42" s="32">
        <f t="shared" si="5"/>
        <v>-1857.6000000000076</v>
      </c>
    </row>
    <row r="43" spans="1:30" ht="11.25" customHeight="1" x14ac:dyDescent="0.2">
      <c r="A43" s="62">
        <f t="shared" si="0"/>
        <v>5</v>
      </c>
      <c r="B43" s="63">
        <f t="shared" si="6"/>
        <v>45288</v>
      </c>
      <c r="C43" s="61"/>
      <c r="D43" s="61"/>
      <c r="E43" s="61"/>
      <c r="F43" s="61"/>
      <c r="G43" s="61"/>
      <c r="H43" s="61"/>
      <c r="I43" s="70"/>
      <c r="J43" s="76">
        <f t="shared" si="1"/>
        <v>0</v>
      </c>
      <c r="K43" s="76">
        <f t="shared" si="1"/>
        <v>0</v>
      </c>
      <c r="L43" s="80">
        <f t="shared" si="1"/>
        <v>-1864.4800000000046</v>
      </c>
      <c r="M43" s="1"/>
      <c r="N43" s="54">
        <f t="shared" si="2"/>
        <v>0</v>
      </c>
      <c r="O43" s="54">
        <f t="shared" si="2"/>
        <v>0</v>
      </c>
      <c r="P43" s="54">
        <f t="shared" si="2"/>
        <v>0</v>
      </c>
      <c r="Q43" s="54">
        <f t="shared" si="2"/>
        <v>0</v>
      </c>
      <c r="R43" s="54">
        <f t="shared" si="2"/>
        <v>0</v>
      </c>
      <c r="S43" s="54">
        <f t="shared" si="2"/>
        <v>0</v>
      </c>
      <c r="T43" s="54">
        <f t="shared" si="2"/>
        <v>0</v>
      </c>
      <c r="U43" s="54">
        <f t="shared" si="3"/>
        <v>0</v>
      </c>
      <c r="V43" s="19">
        <f t="shared" si="4"/>
        <v>0</v>
      </c>
      <c r="W43" s="32">
        <f t="shared" si="5"/>
        <v>-1864.8000000000077</v>
      </c>
    </row>
    <row r="44" spans="1:30" ht="11.25" customHeight="1" x14ac:dyDescent="0.2">
      <c r="A44" s="62">
        <f t="shared" si="0"/>
        <v>6</v>
      </c>
      <c r="B44" s="63">
        <f t="shared" si="6"/>
        <v>45289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-1872.0000000000045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-1872.0000000000077</v>
      </c>
    </row>
    <row r="45" spans="1:30" ht="11.25" customHeight="1" x14ac:dyDescent="0.2">
      <c r="A45" s="62">
        <f t="shared" si="0"/>
        <v>7</v>
      </c>
      <c r="B45" s="63">
        <f t="shared" si="6"/>
        <v>45290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-1872.0000000000045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-1872.0000000000077</v>
      </c>
    </row>
    <row r="46" spans="1:30" ht="11.25" customHeight="1" x14ac:dyDescent="0.2">
      <c r="A46" s="62">
        <f t="shared" si="0"/>
        <v>1</v>
      </c>
      <c r="B46" s="63">
        <f t="shared" si="6"/>
        <v>45291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-1872.0000000000045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-1872.0000000000077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-1872.0000000000045</v>
      </c>
      <c r="E48" t="s">
        <v>59</v>
      </c>
      <c r="I48" s="20">
        <f>(U9/12)/((F9*4.35)+C48)</f>
        <v>-1.9431813765496819</v>
      </c>
      <c r="J48" s="39" t="s">
        <v>60</v>
      </c>
      <c r="K48" s="40">
        <f>I48/U10</f>
        <v>-9.1255683805526164E-2</v>
      </c>
      <c r="L48" t="s">
        <v>61</v>
      </c>
      <c r="U48" s="42">
        <f>C48*U10</f>
        <v>-39862.016098121981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113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M16:U39 A16:K46 M44:U46 N40:U43">
    <cfRule type="expression" dxfId="15" priority="5" stopIfTrue="1">
      <formula>IF(($A16=7),TRUE,FALSE)</formula>
    </cfRule>
    <cfRule type="expression" dxfId="14" priority="6" stopIfTrue="1">
      <formula>IF(($A16=1),TRUE,FALSE)</formula>
    </cfRule>
  </conditionalFormatting>
  <conditionalFormatting sqref="M38">
    <cfRule type="expression" dxfId="13" priority="49" stopIfTrue="1">
      <formula>IF(($A42=7),TRUE,FALSE)</formula>
    </cfRule>
    <cfRule type="expression" dxfId="12" priority="50" stopIfTrue="1">
      <formula>IF(($A42=1),TRUE,FALSE)</formula>
    </cfRule>
  </conditionalFormatting>
  <conditionalFormatting sqref="M40">
    <cfRule type="expression" dxfId="11" priority="87" stopIfTrue="1">
      <formula>IF(($A43=7),TRUE,FALSE)</formula>
    </cfRule>
    <cfRule type="expression" dxfId="10" priority="88" stopIfTrue="1">
      <formula>IF(($A43=1),TRUE,FALSE)</formula>
    </cfRule>
  </conditionalFormatting>
  <conditionalFormatting sqref="M39">
    <cfRule type="expression" dxfId="5" priority="91" stopIfTrue="1">
      <formula>IF(($A41=7),TRUE,FALSE)</formula>
    </cfRule>
    <cfRule type="expression" dxfId="4" priority="92" stopIfTrue="1">
      <formula>IF(($A41=1),TRUE,FALSE)</formula>
    </cfRule>
  </conditionalFormatting>
  <conditionalFormatting sqref="M41">
    <cfRule type="expression" dxfId="3" priority="1" stopIfTrue="1">
      <formula>IF(($A41=7),TRUE,FALSE)</formula>
    </cfRule>
    <cfRule type="expression" dxfId="2" priority="2" stopIfTrue="1">
      <formula>IF(($A41=1),TRUE,FALSE)</formula>
    </cfRule>
  </conditionalFormatting>
  <conditionalFormatting sqref="M41">
    <cfRule type="expression" dxfId="1" priority="3" stopIfTrue="1">
      <formula>IF(($A43=7),TRUE,FALSE)</formula>
    </cfRule>
    <cfRule type="expression" dxfId="0" priority="4" stopIfTrue="1">
      <formula>IF(($A43=1),TRUE,FALSE)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5"/>
  </sheetPr>
  <dimension ref="A1:AD52"/>
  <sheetViews>
    <sheetView topLeftCell="A3" zoomScaleNormal="100" workbookViewId="0">
      <selection activeCell="AD34" sqref="AD34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'Dec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45292</v>
      </c>
      <c r="C12" s="14"/>
      <c r="D12" s="14"/>
      <c r="E12" s="14"/>
      <c r="F12" s="23"/>
      <c r="G12" s="14"/>
      <c r="H12" s="23"/>
      <c r="I12" s="24" t="s">
        <v>19</v>
      </c>
      <c r="J12" s="25">
        <f>'Dec 23'!C48</f>
        <v>-1872.0000000000045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-1872.0000000000075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88">
        <f t="shared" ref="A16:A46" si="0">WEEKDAY(B16,1)</f>
        <v>2</v>
      </c>
      <c r="B16" s="89">
        <f>B12</f>
        <v>45292</v>
      </c>
      <c r="C16" s="54"/>
      <c r="D16" s="54"/>
      <c r="E16" s="54"/>
      <c r="F16" s="54"/>
      <c r="G16" s="54"/>
      <c r="H16" s="54"/>
      <c r="I16" s="54"/>
      <c r="J16" s="54">
        <f t="shared" ref="J16:L46" si="1">(U16-TRUNC(U16,0))*0.6+TRUNC(U16)</f>
        <v>0</v>
      </c>
      <c r="K16" s="54">
        <f t="shared" si="1"/>
        <v>0</v>
      </c>
      <c r="L16" s="56">
        <f t="shared" si="1"/>
        <v>-1879.1200000000044</v>
      </c>
      <c r="M16" s="57" t="s">
        <v>41</v>
      </c>
      <c r="N16" s="54">
        <f t="shared" ref="N16:T46" si="2">(C16-TRUNC(C16,0))/0.6+TRUNC(C16)</f>
        <v>0</v>
      </c>
      <c r="O16" s="54">
        <f t="shared" si="2"/>
        <v>0</v>
      </c>
      <c r="P16" s="54">
        <f t="shared" si="2"/>
        <v>0</v>
      </c>
      <c r="Q16" s="54">
        <f t="shared" si="2"/>
        <v>0</v>
      </c>
      <c r="R16" s="54">
        <f t="shared" si="2"/>
        <v>0</v>
      </c>
      <c r="S16" s="54">
        <f t="shared" si="2"/>
        <v>0</v>
      </c>
      <c r="T16" s="54">
        <f t="shared" si="2"/>
        <v>0</v>
      </c>
      <c r="U16" s="54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-1879.2000000000075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128">
        <f t="shared" si="0"/>
        <v>3</v>
      </c>
      <c r="B17" s="129">
        <f t="shared" ref="B17:B46" si="6">B16+1</f>
        <v>45293</v>
      </c>
      <c r="C17" s="61"/>
      <c r="D17" s="61"/>
      <c r="E17" s="61"/>
      <c r="F17" s="61"/>
      <c r="G17" s="61"/>
      <c r="H17" s="61"/>
      <c r="I17" s="70"/>
      <c r="J17" s="130">
        <f t="shared" si="1"/>
        <v>0</v>
      </c>
      <c r="K17" s="130">
        <f t="shared" si="1"/>
        <v>0</v>
      </c>
      <c r="L17" s="80">
        <f t="shared" si="1"/>
        <v>-1886.2400000000046</v>
      </c>
      <c r="M17" s="122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-1886.4000000000076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4</v>
      </c>
      <c r="B18" s="63">
        <f t="shared" si="6"/>
        <v>45294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-1893.3600000000047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-1893.6000000000076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5</v>
      </c>
      <c r="B19" s="63">
        <f t="shared" si="6"/>
        <v>45295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-1900.4800000000046</v>
      </c>
      <c r="M19" s="65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-1900.8000000000077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6</v>
      </c>
      <c r="B20" s="63">
        <f t="shared" si="6"/>
        <v>45296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-1908.0000000000045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-1908.0000000000077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7</v>
      </c>
      <c r="B21" s="63">
        <f t="shared" si="6"/>
        <v>45297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-1908.0000000000045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-1908.0000000000077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1</v>
      </c>
      <c r="B22" s="63">
        <f t="shared" si="6"/>
        <v>45298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-1908.0000000000045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-1908.0000000000077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2</v>
      </c>
      <c r="B23" s="63">
        <f t="shared" si="6"/>
        <v>45299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-1915.1200000000047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-1915.2000000000078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3</v>
      </c>
      <c r="B24" s="63">
        <f t="shared" si="6"/>
        <v>45300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-1922.2400000000048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-1922.4000000000078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4</v>
      </c>
      <c r="B25" s="63">
        <f t="shared" si="6"/>
        <v>45301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-1929.3600000000047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-1929.6000000000079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5</v>
      </c>
      <c r="B26" s="63">
        <f t="shared" si="6"/>
        <v>45302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-1936.4800000000048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-1936.8000000000079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6</v>
      </c>
      <c r="B27" s="63">
        <f t="shared" si="6"/>
        <v>45303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-1944.0000000000048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-1944.000000000008</v>
      </c>
    </row>
    <row r="28" spans="1:30" ht="11.25" customHeight="1" x14ac:dyDescent="0.2">
      <c r="A28" s="62">
        <f t="shared" si="0"/>
        <v>7</v>
      </c>
      <c r="B28" s="63">
        <f t="shared" si="6"/>
        <v>45304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-1944.0000000000048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-1944.000000000008</v>
      </c>
      <c r="X28" s="8" t="s">
        <v>74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1</v>
      </c>
      <c r="B29" s="63">
        <f t="shared" si="6"/>
        <v>45305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-1944.0000000000048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-1944.000000000008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2</v>
      </c>
      <c r="B30" s="63">
        <f t="shared" si="6"/>
        <v>45306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-1951.1200000000049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-1951.200000000008</v>
      </c>
      <c r="X30" s="1">
        <v>1</v>
      </c>
      <c r="Y30" s="1">
        <v>2</v>
      </c>
      <c r="Z30" s="1">
        <v>3</v>
      </c>
      <c r="AA30" s="1">
        <v>4</v>
      </c>
      <c r="AB30" s="12">
        <v>5</v>
      </c>
      <c r="AC30" s="12">
        <v>6</v>
      </c>
      <c r="AD30" s="12">
        <v>7</v>
      </c>
    </row>
    <row r="31" spans="1:30" ht="11.25" customHeight="1" x14ac:dyDescent="0.2">
      <c r="A31" s="62">
        <f t="shared" si="0"/>
        <v>3</v>
      </c>
      <c r="B31" s="63">
        <f t="shared" si="6"/>
        <v>45307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-1958.2400000000048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-1958.400000000008</v>
      </c>
      <c r="X31" s="1">
        <v>8</v>
      </c>
      <c r="Y31" s="1">
        <v>9</v>
      </c>
      <c r="Z31" s="1">
        <v>10</v>
      </c>
      <c r="AA31" s="1">
        <v>11</v>
      </c>
      <c r="AB31" s="12">
        <v>12</v>
      </c>
      <c r="AC31" s="12">
        <v>13</v>
      </c>
      <c r="AD31" s="12">
        <v>14</v>
      </c>
    </row>
    <row r="32" spans="1:30" ht="11.25" customHeight="1" x14ac:dyDescent="0.2">
      <c r="A32" s="62">
        <f t="shared" si="0"/>
        <v>4</v>
      </c>
      <c r="B32" s="63">
        <f t="shared" si="6"/>
        <v>45308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-1965.3600000000049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-1965.6000000000081</v>
      </c>
      <c r="X32" s="1">
        <v>15</v>
      </c>
      <c r="Y32" s="1">
        <v>16</v>
      </c>
      <c r="Z32" s="1">
        <v>17</v>
      </c>
      <c r="AA32" s="1">
        <v>18</v>
      </c>
      <c r="AB32" s="12">
        <v>19</v>
      </c>
      <c r="AC32" s="12">
        <v>20</v>
      </c>
      <c r="AD32" s="12">
        <v>21</v>
      </c>
    </row>
    <row r="33" spans="1:30" ht="11.25" customHeight="1" x14ac:dyDescent="0.2">
      <c r="A33" s="62">
        <f t="shared" si="0"/>
        <v>5</v>
      </c>
      <c r="B33" s="63">
        <f t="shared" si="6"/>
        <v>45309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-1972.4800000000048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-1972.8000000000081</v>
      </c>
      <c r="X33" s="1">
        <v>22</v>
      </c>
      <c r="Y33" s="1">
        <v>23</v>
      </c>
      <c r="Z33" s="1">
        <v>24</v>
      </c>
      <c r="AA33" s="1">
        <v>25</v>
      </c>
      <c r="AB33" s="12">
        <v>26</v>
      </c>
      <c r="AC33" s="12">
        <v>27</v>
      </c>
      <c r="AD33" s="12">
        <v>28</v>
      </c>
    </row>
    <row r="34" spans="1:30" ht="11.25" customHeight="1" x14ac:dyDescent="0.2">
      <c r="A34" s="62">
        <f t="shared" si="0"/>
        <v>6</v>
      </c>
      <c r="B34" s="63">
        <f t="shared" si="6"/>
        <v>45310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-1980.000000000005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-1980.0000000000082</v>
      </c>
      <c r="X34" s="1">
        <v>29</v>
      </c>
      <c r="Y34" s="1">
        <v>30</v>
      </c>
      <c r="Z34" s="1">
        <v>31</v>
      </c>
      <c r="AA34" s="1"/>
      <c r="AB34" s="12"/>
      <c r="AC34" s="12"/>
      <c r="AD34" s="12"/>
    </row>
    <row r="35" spans="1:30" ht="11.25" customHeight="1" x14ac:dyDescent="0.2">
      <c r="A35" s="62">
        <f t="shared" si="0"/>
        <v>7</v>
      </c>
      <c r="B35" s="63">
        <f t="shared" si="6"/>
        <v>45311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-1980.000000000005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-1980.0000000000082</v>
      </c>
    </row>
    <row r="36" spans="1:30" ht="11.25" customHeight="1" x14ac:dyDescent="0.2">
      <c r="A36" s="62">
        <f t="shared" si="0"/>
        <v>1</v>
      </c>
      <c r="B36" s="63">
        <f t="shared" si="6"/>
        <v>45312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-1980.000000000005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-1980.0000000000082</v>
      </c>
    </row>
    <row r="37" spans="1:30" ht="11.25" customHeight="1" x14ac:dyDescent="0.2">
      <c r="A37" s="62">
        <f t="shared" si="0"/>
        <v>2</v>
      </c>
      <c r="B37" s="63">
        <f t="shared" si="6"/>
        <v>45313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-1987.1200000000049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-1987.2000000000082</v>
      </c>
    </row>
    <row r="38" spans="1:30" ht="11.25" customHeight="1" x14ac:dyDescent="0.2">
      <c r="A38" s="62">
        <f t="shared" si="0"/>
        <v>3</v>
      </c>
      <c r="B38" s="63">
        <f t="shared" si="6"/>
        <v>45314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-1994.240000000005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-1994.4000000000083</v>
      </c>
    </row>
    <row r="39" spans="1:30" ht="11.25" customHeight="1" x14ac:dyDescent="0.2">
      <c r="A39" s="62">
        <f t="shared" si="0"/>
        <v>4</v>
      </c>
      <c r="B39" s="63">
        <f t="shared" si="6"/>
        <v>45315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-2001.3600000000049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-2001.6000000000083</v>
      </c>
    </row>
    <row r="40" spans="1:30" ht="11.25" customHeight="1" x14ac:dyDescent="0.2">
      <c r="A40" s="62">
        <f t="shared" si="0"/>
        <v>5</v>
      </c>
      <c r="B40" s="63">
        <f t="shared" si="6"/>
        <v>45316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-2008.480000000005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-2008.8000000000084</v>
      </c>
    </row>
    <row r="41" spans="1:30" ht="11.25" customHeight="1" x14ac:dyDescent="0.2">
      <c r="A41" s="62">
        <f t="shared" si="0"/>
        <v>6</v>
      </c>
      <c r="B41" s="63">
        <f t="shared" si="6"/>
        <v>45317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-2016.000000000005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-2016.0000000000084</v>
      </c>
    </row>
    <row r="42" spans="1:30" ht="11.25" customHeight="1" x14ac:dyDescent="0.2">
      <c r="A42" s="62">
        <f t="shared" si="0"/>
        <v>7</v>
      </c>
      <c r="B42" s="63">
        <f t="shared" si="6"/>
        <v>45318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-2016.000000000005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-2016.0000000000084</v>
      </c>
    </row>
    <row r="43" spans="1:30" ht="11.25" customHeight="1" x14ac:dyDescent="0.2">
      <c r="A43" s="62">
        <f t="shared" si="0"/>
        <v>1</v>
      </c>
      <c r="B43" s="63">
        <f t="shared" si="6"/>
        <v>45319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-2016.000000000005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-2016.0000000000084</v>
      </c>
    </row>
    <row r="44" spans="1:30" ht="11.25" customHeight="1" x14ac:dyDescent="0.2">
      <c r="A44" s="62">
        <f t="shared" si="0"/>
        <v>2</v>
      </c>
      <c r="B44" s="63">
        <f t="shared" si="6"/>
        <v>45320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-2023.1200000000051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-2023.2000000000085</v>
      </c>
    </row>
    <row r="45" spans="1:30" ht="11.25" customHeight="1" x14ac:dyDescent="0.2">
      <c r="A45" s="62">
        <f t="shared" si="0"/>
        <v>3</v>
      </c>
      <c r="B45" s="63">
        <f t="shared" si="6"/>
        <v>45321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-2030.240000000005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-2030.4000000000085</v>
      </c>
    </row>
    <row r="46" spans="1:30" ht="11.25" customHeight="1" x14ac:dyDescent="0.2">
      <c r="A46" s="62">
        <f t="shared" si="0"/>
        <v>4</v>
      </c>
      <c r="B46" s="63">
        <f t="shared" si="6"/>
        <v>45322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-2037.3600000000051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-2037.6000000000085</v>
      </c>
    </row>
    <row r="47" spans="1:30" ht="11.25" customHeight="1" thickBot="1" x14ac:dyDescent="0.25">
      <c r="X47" t="s">
        <v>62</v>
      </c>
    </row>
    <row r="48" spans="1:30" ht="11.25" customHeight="1" thickBot="1" x14ac:dyDescent="0.25">
      <c r="A48" s="5" t="s">
        <v>58</v>
      </c>
      <c r="C48" s="38">
        <f>L46</f>
        <v>-2037.3600000000051</v>
      </c>
      <c r="E48" t="s">
        <v>59</v>
      </c>
      <c r="I48" s="20">
        <f>(U9/12)/((F9*4.35)+C48)</f>
        <v>-1.7723331702786769</v>
      </c>
      <c r="J48" s="39" t="s">
        <v>60</v>
      </c>
      <c r="K48" s="40">
        <f>I48/U10</f>
        <v>-8.3232310342627222E-2</v>
      </c>
      <c r="L48" t="s">
        <v>61</v>
      </c>
      <c r="U48" s="42">
        <f>C48*U10</f>
        <v>-43383.160853456095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114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115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</sheetData>
  <mergeCells count="3">
    <mergeCell ref="C14:D14"/>
    <mergeCell ref="E14:F14"/>
    <mergeCell ref="G14:H14"/>
  </mergeCells>
  <conditionalFormatting sqref="A16:K46 M19:U46 N16:U18">
    <cfRule type="expression" dxfId="9" priority="1" stopIfTrue="1">
      <formula>IF(($A16=7),TRUE,FALSE)</formula>
    </cfRule>
    <cfRule type="expression" dxfId="8" priority="2" stopIfTrue="1">
      <formula>IF(($A16=1),TRUE,FALSE)</formula>
    </cfRule>
  </conditionalFormatting>
  <conditionalFormatting sqref="M16:M17">
    <cfRule type="expression" dxfId="7" priority="55" stopIfTrue="1">
      <formula>IF(($A17=7),TRUE,FALSE)</formula>
    </cfRule>
    <cfRule type="expression" dxfId="6" priority="56" stopIfTrue="1">
      <formula>IF(($A17=1),TRUE,FALSE)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</sheetPr>
  <dimension ref="A1:AD51"/>
  <sheetViews>
    <sheetView zoomScaleNormal="100" workbookViewId="0">
      <selection activeCell="I43" sqref="I43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12</v>
      </c>
      <c r="F9" s="7">
        <v>36</v>
      </c>
      <c r="J9" s="16" t="s">
        <v>10</v>
      </c>
      <c r="M9" t="s">
        <v>13</v>
      </c>
      <c r="N9" s="17"/>
      <c r="U9" s="18">
        <f>40000</f>
        <v>40000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44896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>WEEKDAY(B16,1)</f>
        <v>5</v>
      </c>
      <c r="B16" s="63">
        <f>B12</f>
        <v>44896</v>
      </c>
      <c r="C16" s="64"/>
      <c r="D16" s="64"/>
      <c r="E16" s="64"/>
      <c r="F16" s="64"/>
      <c r="G16" s="64"/>
      <c r="H16" s="64"/>
      <c r="I16" s="64"/>
      <c r="J16" s="58">
        <f t="shared" ref="J16:L46" si="0">(U16-TRUNC(U16,0))*0.6+TRUNC(U16)</f>
        <v>0</v>
      </c>
      <c r="K16" s="58">
        <f t="shared" si="0"/>
        <v>0</v>
      </c>
      <c r="L16" s="56">
        <f t="shared" si="0"/>
        <v>-7.12</v>
      </c>
      <c r="M16" s="75"/>
      <c r="N16" s="58">
        <f t="shared" ref="N16:T46" si="1">(C16-TRUNC(C16,0))/0.6+TRUNC(C16)</f>
        <v>0</v>
      </c>
      <c r="O16" s="58">
        <f t="shared" si="1"/>
        <v>0</v>
      </c>
      <c r="P16" s="58">
        <f t="shared" si="1"/>
        <v>0</v>
      </c>
      <c r="Q16" s="58">
        <f t="shared" si="1"/>
        <v>0</v>
      </c>
      <c r="R16" s="58">
        <f t="shared" si="1"/>
        <v>0</v>
      </c>
      <c r="S16" s="58">
        <f t="shared" si="1"/>
        <v>0</v>
      </c>
      <c r="T16" s="58">
        <f t="shared" si="1"/>
        <v>0</v>
      </c>
      <c r="U16" s="58">
        <f t="shared" ref="U16:U46" si="2">O16-N16+Q16-P16+S16-R16+T16</f>
        <v>0</v>
      </c>
      <c r="V16" s="19">
        <f t="shared" ref="V16:V46" si="3">V15+U16</f>
        <v>0</v>
      </c>
      <c r="W16" s="32">
        <f t="shared" ref="W16:W46" si="4">IF(OR(WEEKDAY(B16)=1,WEEKDAY(B16)=7),U16+W15,(U16-($F$9/5))+W15)</f>
        <v>-7.2</v>
      </c>
      <c r="X16" s="33" t="s">
        <v>43</v>
      </c>
      <c r="Y16" s="34"/>
      <c r="Z16" s="34"/>
      <c r="AA16" s="34"/>
      <c r="AB16" s="34"/>
      <c r="AC16" s="34"/>
      <c r="AD16" s="34"/>
    </row>
    <row r="17" spans="1:30" ht="11.25" customHeight="1" x14ac:dyDescent="0.2">
      <c r="A17" s="62">
        <f t="shared" ref="A17:A46" si="5">WEEKDAY(B17,1)</f>
        <v>6</v>
      </c>
      <c r="B17" s="63">
        <f t="shared" ref="B17:B46" si="6">B16+1</f>
        <v>44897</v>
      </c>
      <c r="C17" s="64"/>
      <c r="D17" s="64"/>
      <c r="E17" s="64"/>
      <c r="F17" s="64"/>
      <c r="G17" s="64"/>
      <c r="H17" s="64"/>
      <c r="I17" s="64"/>
      <c r="J17" s="58">
        <f t="shared" si="0"/>
        <v>0</v>
      </c>
      <c r="K17" s="58">
        <f t="shared" si="0"/>
        <v>0</v>
      </c>
      <c r="L17" s="56">
        <f t="shared" si="0"/>
        <v>-14.24</v>
      </c>
      <c r="M17" s="1"/>
      <c r="N17" s="58">
        <f t="shared" si="1"/>
        <v>0</v>
      </c>
      <c r="O17" s="58">
        <f t="shared" si="1"/>
        <v>0</v>
      </c>
      <c r="P17" s="58">
        <f t="shared" si="1"/>
        <v>0</v>
      </c>
      <c r="Q17" s="58">
        <f t="shared" si="1"/>
        <v>0</v>
      </c>
      <c r="R17" s="58">
        <f t="shared" si="1"/>
        <v>0</v>
      </c>
      <c r="S17" s="58">
        <f t="shared" si="1"/>
        <v>0</v>
      </c>
      <c r="T17" s="58">
        <f t="shared" si="1"/>
        <v>0</v>
      </c>
      <c r="U17" s="58">
        <f t="shared" si="2"/>
        <v>0</v>
      </c>
      <c r="V17" s="19">
        <f t="shared" si="3"/>
        <v>0</v>
      </c>
      <c r="W17" s="32">
        <f t="shared" si="4"/>
        <v>-14.4</v>
      </c>
      <c r="X17" s="37"/>
      <c r="Y17" s="37"/>
      <c r="Z17" s="37"/>
      <c r="AA17" s="37"/>
      <c r="AB17" s="37"/>
      <c r="AC17" s="37"/>
      <c r="AD17" s="37"/>
    </row>
    <row r="18" spans="1:30" ht="11.25" customHeight="1" x14ac:dyDescent="0.2">
      <c r="A18" s="62">
        <f t="shared" si="5"/>
        <v>7</v>
      </c>
      <c r="B18" s="63">
        <f t="shared" si="6"/>
        <v>44898</v>
      </c>
      <c r="C18" s="64"/>
      <c r="D18" s="64"/>
      <c r="E18" s="64"/>
      <c r="F18" s="64"/>
      <c r="G18" s="64"/>
      <c r="H18" s="64"/>
      <c r="I18" s="64"/>
      <c r="J18" s="58">
        <f t="shared" si="0"/>
        <v>0</v>
      </c>
      <c r="K18" s="58">
        <f t="shared" si="0"/>
        <v>0</v>
      </c>
      <c r="L18" s="56">
        <f t="shared" si="0"/>
        <v>-14.24</v>
      </c>
      <c r="M18" s="1"/>
      <c r="N18" s="58">
        <f t="shared" si="1"/>
        <v>0</v>
      </c>
      <c r="O18" s="58">
        <f t="shared" si="1"/>
        <v>0</v>
      </c>
      <c r="P18" s="58">
        <f t="shared" si="1"/>
        <v>0</v>
      </c>
      <c r="Q18" s="58">
        <f t="shared" si="1"/>
        <v>0</v>
      </c>
      <c r="R18" s="58">
        <f t="shared" si="1"/>
        <v>0</v>
      </c>
      <c r="S18" s="58">
        <f t="shared" si="1"/>
        <v>0</v>
      </c>
      <c r="T18" s="58">
        <f t="shared" si="1"/>
        <v>0</v>
      </c>
      <c r="U18" s="58">
        <f t="shared" si="2"/>
        <v>0</v>
      </c>
      <c r="V18" s="19">
        <f t="shared" si="3"/>
        <v>0</v>
      </c>
      <c r="W18" s="32">
        <f t="shared" si="4"/>
        <v>-14.4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5"/>
        <v>1</v>
      </c>
      <c r="B19" s="63">
        <f t="shared" si="6"/>
        <v>44899</v>
      </c>
      <c r="C19" s="64"/>
      <c r="D19" s="64"/>
      <c r="E19" s="64"/>
      <c r="F19" s="64"/>
      <c r="G19" s="64"/>
      <c r="H19" s="64"/>
      <c r="I19" s="64"/>
      <c r="J19" s="58">
        <f t="shared" si="0"/>
        <v>0</v>
      </c>
      <c r="K19" s="58">
        <f t="shared" si="0"/>
        <v>0</v>
      </c>
      <c r="L19" s="56">
        <f t="shared" si="0"/>
        <v>-14.24</v>
      </c>
      <c r="M19" s="1"/>
      <c r="N19" s="58">
        <f t="shared" si="1"/>
        <v>0</v>
      </c>
      <c r="O19" s="58">
        <f t="shared" si="1"/>
        <v>0</v>
      </c>
      <c r="P19" s="58">
        <f t="shared" si="1"/>
        <v>0</v>
      </c>
      <c r="Q19" s="58">
        <f t="shared" si="1"/>
        <v>0</v>
      </c>
      <c r="R19" s="58">
        <f t="shared" si="1"/>
        <v>0</v>
      </c>
      <c r="S19" s="58">
        <f t="shared" si="1"/>
        <v>0</v>
      </c>
      <c r="T19" s="58">
        <f t="shared" si="1"/>
        <v>0</v>
      </c>
      <c r="U19" s="58">
        <f t="shared" si="2"/>
        <v>0</v>
      </c>
      <c r="V19" s="19">
        <f t="shared" si="3"/>
        <v>0</v>
      </c>
      <c r="W19" s="32">
        <f t="shared" si="4"/>
        <v>-14.4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5"/>
        <v>2</v>
      </c>
      <c r="B20" s="63">
        <f t="shared" si="6"/>
        <v>44900</v>
      </c>
      <c r="C20" s="64"/>
      <c r="D20" s="64"/>
      <c r="E20" s="64"/>
      <c r="F20" s="64"/>
      <c r="G20" s="64"/>
      <c r="H20" s="64"/>
      <c r="I20" s="64"/>
      <c r="J20" s="58">
        <f t="shared" si="0"/>
        <v>0</v>
      </c>
      <c r="K20" s="58">
        <f t="shared" si="0"/>
        <v>0</v>
      </c>
      <c r="L20" s="56">
        <f t="shared" si="0"/>
        <v>-21.36</v>
      </c>
      <c r="M20" s="1"/>
      <c r="N20" s="58">
        <f t="shared" si="1"/>
        <v>0</v>
      </c>
      <c r="O20" s="58">
        <f t="shared" si="1"/>
        <v>0</v>
      </c>
      <c r="P20" s="58">
        <f t="shared" si="1"/>
        <v>0</v>
      </c>
      <c r="Q20" s="58">
        <f t="shared" si="1"/>
        <v>0</v>
      </c>
      <c r="R20" s="58">
        <f t="shared" si="1"/>
        <v>0</v>
      </c>
      <c r="S20" s="58">
        <f t="shared" si="1"/>
        <v>0</v>
      </c>
      <c r="T20" s="58">
        <f t="shared" si="1"/>
        <v>0</v>
      </c>
      <c r="U20" s="58">
        <f t="shared" si="2"/>
        <v>0</v>
      </c>
      <c r="V20" s="19">
        <f t="shared" si="3"/>
        <v>0</v>
      </c>
      <c r="W20" s="32">
        <f t="shared" si="4"/>
        <v>-21.6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5"/>
        <v>3</v>
      </c>
      <c r="B21" s="63">
        <f t="shared" si="6"/>
        <v>44901</v>
      </c>
      <c r="C21" s="64"/>
      <c r="D21" s="64"/>
      <c r="E21" s="64"/>
      <c r="F21" s="64"/>
      <c r="G21" s="64"/>
      <c r="H21" s="64"/>
      <c r="I21" s="64"/>
      <c r="J21" s="58">
        <f t="shared" si="0"/>
        <v>0</v>
      </c>
      <c r="K21" s="58">
        <f t="shared" si="0"/>
        <v>0</v>
      </c>
      <c r="L21" s="56">
        <f t="shared" si="0"/>
        <v>-28.48</v>
      </c>
      <c r="M21" s="1"/>
      <c r="N21" s="58">
        <f t="shared" si="1"/>
        <v>0</v>
      </c>
      <c r="O21" s="58">
        <f t="shared" si="1"/>
        <v>0</v>
      </c>
      <c r="P21" s="58">
        <f t="shared" si="1"/>
        <v>0</v>
      </c>
      <c r="Q21" s="58">
        <f t="shared" si="1"/>
        <v>0</v>
      </c>
      <c r="R21" s="58">
        <f t="shared" si="1"/>
        <v>0</v>
      </c>
      <c r="S21" s="58">
        <f t="shared" si="1"/>
        <v>0</v>
      </c>
      <c r="T21" s="58">
        <f t="shared" si="1"/>
        <v>0</v>
      </c>
      <c r="U21" s="58">
        <f t="shared" si="2"/>
        <v>0</v>
      </c>
      <c r="V21" s="19">
        <f t="shared" si="3"/>
        <v>0</v>
      </c>
      <c r="W21" s="32">
        <f t="shared" si="4"/>
        <v>-28.8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5"/>
        <v>4</v>
      </c>
      <c r="B22" s="63">
        <f t="shared" si="6"/>
        <v>44902</v>
      </c>
      <c r="C22" s="64"/>
      <c r="D22" s="64"/>
      <c r="E22" s="64"/>
      <c r="F22" s="64"/>
      <c r="G22" s="64"/>
      <c r="H22" s="64"/>
      <c r="I22" s="64"/>
      <c r="J22" s="58">
        <f t="shared" si="0"/>
        <v>0</v>
      </c>
      <c r="K22" s="58">
        <f t="shared" si="0"/>
        <v>0</v>
      </c>
      <c r="L22" s="56">
        <f t="shared" si="0"/>
        <v>-36</v>
      </c>
      <c r="M22" s="1"/>
      <c r="N22" s="58">
        <f t="shared" si="1"/>
        <v>0</v>
      </c>
      <c r="O22" s="58">
        <f t="shared" si="1"/>
        <v>0</v>
      </c>
      <c r="P22" s="58">
        <f t="shared" si="1"/>
        <v>0</v>
      </c>
      <c r="Q22" s="58">
        <f t="shared" si="1"/>
        <v>0</v>
      </c>
      <c r="R22" s="58">
        <f t="shared" si="1"/>
        <v>0</v>
      </c>
      <c r="S22" s="58">
        <f t="shared" si="1"/>
        <v>0</v>
      </c>
      <c r="T22" s="58">
        <f t="shared" si="1"/>
        <v>0</v>
      </c>
      <c r="U22" s="58">
        <f t="shared" si="2"/>
        <v>0</v>
      </c>
      <c r="V22" s="19">
        <f t="shared" si="3"/>
        <v>0</v>
      </c>
      <c r="W22" s="32">
        <f t="shared" si="4"/>
        <v>-36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5"/>
        <v>5</v>
      </c>
      <c r="B23" s="63">
        <f t="shared" si="6"/>
        <v>44903</v>
      </c>
      <c r="C23" s="64"/>
      <c r="D23" s="64"/>
      <c r="E23" s="64"/>
      <c r="F23" s="64"/>
      <c r="G23" s="64"/>
      <c r="H23" s="64"/>
      <c r="I23" s="64"/>
      <c r="J23" s="58">
        <f t="shared" si="0"/>
        <v>0</v>
      </c>
      <c r="K23" s="58">
        <f t="shared" si="0"/>
        <v>0</v>
      </c>
      <c r="L23" s="56">
        <f t="shared" si="0"/>
        <v>-43.120000000000005</v>
      </c>
      <c r="M23" s="1"/>
      <c r="N23" s="58">
        <f t="shared" si="1"/>
        <v>0</v>
      </c>
      <c r="O23" s="58">
        <f t="shared" si="1"/>
        <v>0</v>
      </c>
      <c r="P23" s="58">
        <f t="shared" si="1"/>
        <v>0</v>
      </c>
      <c r="Q23" s="58">
        <f t="shared" si="1"/>
        <v>0</v>
      </c>
      <c r="R23" s="58">
        <f t="shared" si="1"/>
        <v>0</v>
      </c>
      <c r="S23" s="58">
        <f t="shared" si="1"/>
        <v>0</v>
      </c>
      <c r="T23" s="58">
        <f t="shared" si="1"/>
        <v>0</v>
      </c>
      <c r="U23" s="58">
        <f t="shared" si="2"/>
        <v>0</v>
      </c>
      <c r="V23" s="19">
        <f t="shared" si="3"/>
        <v>0</v>
      </c>
      <c r="W23" s="32">
        <f t="shared" si="4"/>
        <v>-43.2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5"/>
        <v>6</v>
      </c>
      <c r="B24" s="63">
        <f t="shared" si="6"/>
        <v>44904</v>
      </c>
      <c r="C24" s="64"/>
      <c r="D24" s="64"/>
      <c r="E24" s="64"/>
      <c r="F24" s="64"/>
      <c r="G24" s="64"/>
      <c r="H24" s="64"/>
      <c r="I24" s="64"/>
      <c r="J24" s="58">
        <f t="shared" si="0"/>
        <v>0</v>
      </c>
      <c r="K24" s="58">
        <f t="shared" si="0"/>
        <v>0</v>
      </c>
      <c r="L24" s="56">
        <f t="shared" si="0"/>
        <v>-50.24</v>
      </c>
      <c r="M24" s="1"/>
      <c r="N24" s="58">
        <f t="shared" si="1"/>
        <v>0</v>
      </c>
      <c r="O24" s="58">
        <f t="shared" si="1"/>
        <v>0</v>
      </c>
      <c r="P24" s="58">
        <f t="shared" si="1"/>
        <v>0</v>
      </c>
      <c r="Q24" s="58">
        <f t="shared" si="1"/>
        <v>0</v>
      </c>
      <c r="R24" s="58">
        <f t="shared" si="1"/>
        <v>0</v>
      </c>
      <c r="S24" s="58">
        <f t="shared" si="1"/>
        <v>0</v>
      </c>
      <c r="T24" s="58">
        <f t="shared" si="1"/>
        <v>0</v>
      </c>
      <c r="U24" s="58">
        <f t="shared" si="2"/>
        <v>0</v>
      </c>
      <c r="V24" s="19">
        <f t="shared" si="3"/>
        <v>0</v>
      </c>
      <c r="W24" s="32">
        <f t="shared" si="4"/>
        <v>-50.400000000000006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5"/>
        <v>7</v>
      </c>
      <c r="B25" s="63">
        <f t="shared" si="6"/>
        <v>44905</v>
      </c>
      <c r="C25" s="64"/>
      <c r="D25" s="64"/>
      <c r="E25" s="64"/>
      <c r="F25" s="64"/>
      <c r="G25" s="64"/>
      <c r="H25" s="64"/>
      <c r="I25" s="64"/>
      <c r="J25" s="58">
        <f t="shared" si="0"/>
        <v>0</v>
      </c>
      <c r="K25" s="58">
        <f t="shared" si="0"/>
        <v>0</v>
      </c>
      <c r="L25" s="56">
        <f t="shared" si="0"/>
        <v>-50.24</v>
      </c>
      <c r="M25" s="1"/>
      <c r="N25" s="58">
        <f t="shared" si="1"/>
        <v>0</v>
      </c>
      <c r="O25" s="58">
        <f t="shared" si="1"/>
        <v>0</v>
      </c>
      <c r="P25" s="58">
        <f t="shared" si="1"/>
        <v>0</v>
      </c>
      <c r="Q25" s="58">
        <f t="shared" si="1"/>
        <v>0</v>
      </c>
      <c r="R25" s="58">
        <f t="shared" si="1"/>
        <v>0</v>
      </c>
      <c r="S25" s="58">
        <f t="shared" si="1"/>
        <v>0</v>
      </c>
      <c r="T25" s="58">
        <f t="shared" si="1"/>
        <v>0</v>
      </c>
      <c r="U25" s="58">
        <f t="shared" si="2"/>
        <v>0</v>
      </c>
      <c r="V25" s="19">
        <f t="shared" si="3"/>
        <v>0</v>
      </c>
      <c r="W25" s="32">
        <f t="shared" si="4"/>
        <v>-50.400000000000006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5"/>
        <v>1</v>
      </c>
      <c r="B26" s="63">
        <f t="shared" si="6"/>
        <v>44906</v>
      </c>
      <c r="C26" s="64"/>
      <c r="D26" s="64"/>
      <c r="E26" s="64"/>
      <c r="F26" s="64"/>
      <c r="G26" s="64"/>
      <c r="H26" s="64"/>
      <c r="I26" s="64"/>
      <c r="J26" s="58">
        <f t="shared" si="0"/>
        <v>0</v>
      </c>
      <c r="K26" s="58">
        <f t="shared" si="0"/>
        <v>0</v>
      </c>
      <c r="L26" s="56">
        <f t="shared" si="0"/>
        <v>-50.24</v>
      </c>
      <c r="M26" s="1"/>
      <c r="N26" s="58">
        <f t="shared" si="1"/>
        <v>0</v>
      </c>
      <c r="O26" s="58">
        <f t="shared" si="1"/>
        <v>0</v>
      </c>
      <c r="P26" s="58">
        <f t="shared" si="1"/>
        <v>0</v>
      </c>
      <c r="Q26" s="58">
        <f t="shared" si="1"/>
        <v>0</v>
      </c>
      <c r="R26" s="58">
        <f t="shared" si="1"/>
        <v>0</v>
      </c>
      <c r="S26" s="58">
        <f t="shared" si="1"/>
        <v>0</v>
      </c>
      <c r="T26" s="58">
        <f t="shared" si="1"/>
        <v>0</v>
      </c>
      <c r="U26" s="58">
        <f t="shared" si="2"/>
        <v>0</v>
      </c>
      <c r="V26" s="19">
        <f t="shared" si="3"/>
        <v>0</v>
      </c>
      <c r="W26" s="32">
        <f t="shared" si="4"/>
        <v>-50.400000000000006</v>
      </c>
    </row>
    <row r="27" spans="1:30" ht="11.25" customHeight="1" x14ac:dyDescent="0.2">
      <c r="A27" s="62">
        <f t="shared" si="5"/>
        <v>2</v>
      </c>
      <c r="B27" s="63">
        <f t="shared" si="6"/>
        <v>44907</v>
      </c>
      <c r="C27" s="64"/>
      <c r="D27" s="64"/>
      <c r="E27" s="64"/>
      <c r="F27" s="64"/>
      <c r="G27" s="64"/>
      <c r="H27" s="64"/>
      <c r="I27" s="64"/>
      <c r="J27" s="58">
        <f t="shared" si="0"/>
        <v>0</v>
      </c>
      <c r="K27" s="58">
        <f t="shared" si="0"/>
        <v>0</v>
      </c>
      <c r="L27" s="56">
        <f t="shared" si="0"/>
        <v>-57.360000000000007</v>
      </c>
      <c r="M27" s="1"/>
      <c r="N27" s="58">
        <f t="shared" si="1"/>
        <v>0</v>
      </c>
      <c r="O27" s="58">
        <f t="shared" si="1"/>
        <v>0</v>
      </c>
      <c r="P27" s="58">
        <f t="shared" si="1"/>
        <v>0</v>
      </c>
      <c r="Q27" s="58">
        <f t="shared" si="1"/>
        <v>0</v>
      </c>
      <c r="R27" s="58">
        <f t="shared" si="1"/>
        <v>0</v>
      </c>
      <c r="S27" s="58">
        <f t="shared" si="1"/>
        <v>0</v>
      </c>
      <c r="T27" s="58">
        <f t="shared" si="1"/>
        <v>0</v>
      </c>
      <c r="U27" s="58">
        <f t="shared" si="2"/>
        <v>0</v>
      </c>
      <c r="V27" s="19">
        <f t="shared" si="3"/>
        <v>0</v>
      </c>
      <c r="W27" s="32">
        <f t="shared" si="4"/>
        <v>-57.600000000000009</v>
      </c>
      <c r="X27" s="8" t="s">
        <v>48</v>
      </c>
      <c r="Y27" s="9"/>
      <c r="Z27" s="9"/>
      <c r="AA27" s="9"/>
      <c r="AB27" s="9"/>
      <c r="AC27" s="9"/>
      <c r="AD27" s="10"/>
    </row>
    <row r="28" spans="1:30" ht="11.25" customHeight="1" x14ac:dyDescent="0.2">
      <c r="A28" s="62">
        <f t="shared" si="5"/>
        <v>3</v>
      </c>
      <c r="B28" s="63">
        <f t="shared" si="6"/>
        <v>44908</v>
      </c>
      <c r="C28" s="64"/>
      <c r="D28" s="64"/>
      <c r="E28" s="64"/>
      <c r="F28" s="64"/>
      <c r="G28" s="64"/>
      <c r="H28" s="64"/>
      <c r="I28" s="64"/>
      <c r="J28" s="58">
        <f t="shared" si="0"/>
        <v>0</v>
      </c>
      <c r="K28" s="58">
        <f t="shared" si="0"/>
        <v>0</v>
      </c>
      <c r="L28" s="56">
        <f t="shared" si="0"/>
        <v>-64.48</v>
      </c>
      <c r="M28" s="1"/>
      <c r="N28" s="58">
        <f t="shared" si="1"/>
        <v>0</v>
      </c>
      <c r="O28" s="58">
        <f t="shared" si="1"/>
        <v>0</v>
      </c>
      <c r="P28" s="58">
        <f t="shared" si="1"/>
        <v>0</v>
      </c>
      <c r="Q28" s="58">
        <f t="shared" si="1"/>
        <v>0</v>
      </c>
      <c r="R28" s="58">
        <f t="shared" si="1"/>
        <v>0</v>
      </c>
      <c r="S28" s="58">
        <f t="shared" si="1"/>
        <v>0</v>
      </c>
      <c r="T28" s="58">
        <f t="shared" si="1"/>
        <v>0</v>
      </c>
      <c r="U28" s="58">
        <f t="shared" si="2"/>
        <v>0</v>
      </c>
      <c r="V28" s="19">
        <f t="shared" si="3"/>
        <v>0</v>
      </c>
      <c r="W28" s="32">
        <f t="shared" si="4"/>
        <v>-64.800000000000011</v>
      </c>
      <c r="X28" s="11" t="s">
        <v>49</v>
      </c>
      <c r="Y28" s="11" t="s">
        <v>50</v>
      </c>
      <c r="Z28" s="11" t="s">
        <v>51</v>
      </c>
      <c r="AA28" s="11" t="s">
        <v>52</v>
      </c>
      <c r="AB28" s="11" t="s">
        <v>53</v>
      </c>
      <c r="AC28" s="11" t="s">
        <v>54</v>
      </c>
      <c r="AD28" s="11" t="s">
        <v>55</v>
      </c>
    </row>
    <row r="29" spans="1:30" ht="11.25" customHeight="1" x14ac:dyDescent="0.2">
      <c r="A29" s="62">
        <f t="shared" si="5"/>
        <v>4</v>
      </c>
      <c r="B29" s="63">
        <f t="shared" si="6"/>
        <v>44909</v>
      </c>
      <c r="C29" s="64"/>
      <c r="D29" s="64"/>
      <c r="E29" s="64"/>
      <c r="F29" s="64"/>
      <c r="G29" s="64"/>
      <c r="H29" s="64"/>
      <c r="I29" s="64"/>
      <c r="J29" s="58">
        <f t="shared" si="0"/>
        <v>0</v>
      </c>
      <c r="K29" s="58">
        <f t="shared" si="0"/>
        <v>0</v>
      </c>
      <c r="L29" s="56">
        <f t="shared" si="0"/>
        <v>-72.000000000000014</v>
      </c>
      <c r="M29" s="1"/>
      <c r="N29" s="58">
        <f t="shared" si="1"/>
        <v>0</v>
      </c>
      <c r="O29" s="58">
        <f t="shared" si="1"/>
        <v>0</v>
      </c>
      <c r="P29" s="58">
        <f t="shared" si="1"/>
        <v>0</v>
      </c>
      <c r="Q29" s="58">
        <f t="shared" si="1"/>
        <v>0</v>
      </c>
      <c r="R29" s="58">
        <f t="shared" si="1"/>
        <v>0</v>
      </c>
      <c r="S29" s="58">
        <f t="shared" si="1"/>
        <v>0</v>
      </c>
      <c r="T29" s="58">
        <f t="shared" si="1"/>
        <v>0</v>
      </c>
      <c r="U29" s="58">
        <f t="shared" si="2"/>
        <v>0</v>
      </c>
      <c r="V29" s="19">
        <f t="shared" si="3"/>
        <v>0</v>
      </c>
      <c r="W29" s="32">
        <f t="shared" si="4"/>
        <v>-72.000000000000014</v>
      </c>
      <c r="X29" s="1"/>
      <c r="Y29" s="1"/>
      <c r="Z29" s="1"/>
      <c r="AA29" s="1"/>
      <c r="AB29" s="1">
        <v>1</v>
      </c>
      <c r="AC29" s="51">
        <v>2</v>
      </c>
      <c r="AD29" s="51">
        <v>3</v>
      </c>
    </row>
    <row r="30" spans="1:30" ht="11.25" customHeight="1" x14ac:dyDescent="0.2">
      <c r="A30" s="62">
        <f t="shared" si="5"/>
        <v>5</v>
      </c>
      <c r="B30" s="63">
        <f t="shared" si="6"/>
        <v>44910</v>
      </c>
      <c r="C30" s="64"/>
      <c r="D30" s="64"/>
      <c r="E30" s="64"/>
      <c r="F30" s="64"/>
      <c r="G30" s="64"/>
      <c r="H30" s="64"/>
      <c r="I30" s="64"/>
      <c r="J30" s="58">
        <f t="shared" si="0"/>
        <v>0</v>
      </c>
      <c r="K30" s="58">
        <f t="shared" si="0"/>
        <v>0</v>
      </c>
      <c r="L30" s="56">
        <f t="shared" si="0"/>
        <v>-79.12</v>
      </c>
      <c r="M30" s="1"/>
      <c r="N30" s="58">
        <f t="shared" si="1"/>
        <v>0</v>
      </c>
      <c r="O30" s="58">
        <f t="shared" si="1"/>
        <v>0</v>
      </c>
      <c r="P30" s="58">
        <f t="shared" si="1"/>
        <v>0</v>
      </c>
      <c r="Q30" s="58">
        <f t="shared" si="1"/>
        <v>0</v>
      </c>
      <c r="R30" s="58">
        <f t="shared" si="1"/>
        <v>0</v>
      </c>
      <c r="S30" s="58">
        <f t="shared" si="1"/>
        <v>0</v>
      </c>
      <c r="T30" s="58">
        <f t="shared" si="1"/>
        <v>0</v>
      </c>
      <c r="U30" s="58">
        <f t="shared" si="2"/>
        <v>0</v>
      </c>
      <c r="V30" s="19">
        <f t="shared" si="3"/>
        <v>0</v>
      </c>
      <c r="W30" s="32">
        <f t="shared" si="4"/>
        <v>-79.200000000000017</v>
      </c>
      <c r="X30" s="1">
        <v>4</v>
      </c>
      <c r="Y30" s="1">
        <v>5</v>
      </c>
      <c r="Z30" s="1">
        <v>6</v>
      </c>
      <c r="AA30" s="1">
        <v>7</v>
      </c>
      <c r="AB30" s="1">
        <v>8</v>
      </c>
      <c r="AC30" s="51">
        <v>9</v>
      </c>
      <c r="AD30" s="51">
        <v>10</v>
      </c>
    </row>
    <row r="31" spans="1:30" ht="11.25" customHeight="1" x14ac:dyDescent="0.2">
      <c r="A31" s="62">
        <f t="shared" si="5"/>
        <v>6</v>
      </c>
      <c r="B31" s="63">
        <f t="shared" si="6"/>
        <v>44911</v>
      </c>
      <c r="C31" s="64"/>
      <c r="D31" s="64"/>
      <c r="E31" s="64"/>
      <c r="F31" s="64"/>
      <c r="G31" s="64"/>
      <c r="H31" s="64"/>
      <c r="I31" s="64"/>
      <c r="J31" s="58">
        <f t="shared" si="0"/>
        <v>0</v>
      </c>
      <c r="K31" s="58">
        <f t="shared" si="0"/>
        <v>0</v>
      </c>
      <c r="L31" s="56">
        <f t="shared" si="0"/>
        <v>-86.240000000000009</v>
      </c>
      <c r="M31" s="1"/>
      <c r="N31" s="58">
        <f t="shared" si="1"/>
        <v>0</v>
      </c>
      <c r="O31" s="58">
        <f t="shared" si="1"/>
        <v>0</v>
      </c>
      <c r="P31" s="58">
        <f t="shared" si="1"/>
        <v>0</v>
      </c>
      <c r="Q31" s="58">
        <f t="shared" si="1"/>
        <v>0</v>
      </c>
      <c r="R31" s="58">
        <f t="shared" si="1"/>
        <v>0</v>
      </c>
      <c r="S31" s="58">
        <f t="shared" si="1"/>
        <v>0</v>
      </c>
      <c r="T31" s="58">
        <f t="shared" si="1"/>
        <v>0</v>
      </c>
      <c r="U31" s="58">
        <f t="shared" si="2"/>
        <v>0</v>
      </c>
      <c r="V31" s="19">
        <f t="shared" si="3"/>
        <v>0</v>
      </c>
      <c r="W31" s="32">
        <f t="shared" si="4"/>
        <v>-86.40000000000002</v>
      </c>
      <c r="X31" s="1">
        <v>11</v>
      </c>
      <c r="Y31" s="1">
        <v>12</v>
      </c>
      <c r="Z31" s="1">
        <v>13</v>
      </c>
      <c r="AA31" s="1">
        <v>14</v>
      </c>
      <c r="AB31" s="1">
        <v>15</v>
      </c>
      <c r="AC31" s="51">
        <v>16</v>
      </c>
      <c r="AD31" s="51">
        <v>17</v>
      </c>
    </row>
    <row r="32" spans="1:30" ht="11.25" customHeight="1" x14ac:dyDescent="0.2">
      <c r="A32" s="62">
        <f t="shared" si="5"/>
        <v>7</v>
      </c>
      <c r="B32" s="63">
        <f t="shared" si="6"/>
        <v>44912</v>
      </c>
      <c r="C32" s="64"/>
      <c r="D32" s="64"/>
      <c r="E32" s="64"/>
      <c r="F32" s="64"/>
      <c r="G32" s="64"/>
      <c r="H32" s="64"/>
      <c r="I32" s="64"/>
      <c r="J32" s="58">
        <f t="shared" si="0"/>
        <v>0</v>
      </c>
      <c r="K32" s="58">
        <f t="shared" si="0"/>
        <v>0</v>
      </c>
      <c r="L32" s="56">
        <f t="shared" si="0"/>
        <v>-86.240000000000009</v>
      </c>
      <c r="M32" s="1"/>
      <c r="N32" s="58">
        <f t="shared" si="1"/>
        <v>0</v>
      </c>
      <c r="O32" s="58">
        <f t="shared" si="1"/>
        <v>0</v>
      </c>
      <c r="P32" s="58">
        <f t="shared" si="1"/>
        <v>0</v>
      </c>
      <c r="Q32" s="58">
        <f t="shared" si="1"/>
        <v>0</v>
      </c>
      <c r="R32" s="58">
        <f t="shared" si="1"/>
        <v>0</v>
      </c>
      <c r="S32" s="58">
        <f t="shared" si="1"/>
        <v>0</v>
      </c>
      <c r="T32" s="58">
        <f t="shared" si="1"/>
        <v>0</v>
      </c>
      <c r="U32" s="58">
        <f t="shared" si="2"/>
        <v>0</v>
      </c>
      <c r="V32" s="19">
        <f t="shared" si="3"/>
        <v>0</v>
      </c>
      <c r="W32" s="32">
        <f t="shared" si="4"/>
        <v>-86.40000000000002</v>
      </c>
      <c r="X32" s="1">
        <v>18</v>
      </c>
      <c r="Y32" s="1">
        <v>19</v>
      </c>
      <c r="Z32" s="1">
        <v>20</v>
      </c>
      <c r="AA32" s="1">
        <v>21</v>
      </c>
      <c r="AB32" s="1">
        <v>22</v>
      </c>
      <c r="AC32" s="51">
        <v>23</v>
      </c>
      <c r="AD32" s="51">
        <v>24</v>
      </c>
    </row>
    <row r="33" spans="1:30" ht="11.25" customHeight="1" x14ac:dyDescent="0.2">
      <c r="A33" s="62">
        <f t="shared" si="5"/>
        <v>1</v>
      </c>
      <c r="B33" s="63">
        <f t="shared" si="6"/>
        <v>44913</v>
      </c>
      <c r="C33" s="64"/>
      <c r="D33" s="64"/>
      <c r="E33" s="64"/>
      <c r="F33" s="64"/>
      <c r="G33" s="64"/>
      <c r="H33" s="64"/>
      <c r="I33" s="64"/>
      <c r="J33" s="58">
        <f t="shared" si="0"/>
        <v>0</v>
      </c>
      <c r="K33" s="58">
        <f t="shared" si="0"/>
        <v>0</v>
      </c>
      <c r="L33" s="56">
        <f t="shared" si="0"/>
        <v>-86.240000000000009</v>
      </c>
      <c r="M33" s="1"/>
      <c r="N33" s="58">
        <f t="shared" si="1"/>
        <v>0</v>
      </c>
      <c r="O33" s="58">
        <f t="shared" si="1"/>
        <v>0</v>
      </c>
      <c r="P33" s="58">
        <f t="shared" si="1"/>
        <v>0</v>
      </c>
      <c r="Q33" s="58">
        <f t="shared" si="1"/>
        <v>0</v>
      </c>
      <c r="R33" s="58">
        <f t="shared" si="1"/>
        <v>0</v>
      </c>
      <c r="S33" s="58">
        <f t="shared" si="1"/>
        <v>0</v>
      </c>
      <c r="T33" s="58">
        <f t="shared" si="1"/>
        <v>0</v>
      </c>
      <c r="U33" s="58">
        <f t="shared" si="2"/>
        <v>0</v>
      </c>
      <c r="V33" s="19">
        <f t="shared" si="3"/>
        <v>0</v>
      </c>
      <c r="W33" s="32">
        <f t="shared" si="4"/>
        <v>-86.40000000000002</v>
      </c>
      <c r="X33" s="1">
        <v>25</v>
      </c>
      <c r="Y33" s="1">
        <v>26</v>
      </c>
      <c r="Z33" s="1">
        <v>27</v>
      </c>
      <c r="AA33" s="1">
        <v>28</v>
      </c>
      <c r="AB33" s="1">
        <v>29</v>
      </c>
      <c r="AC33" s="51">
        <v>30</v>
      </c>
      <c r="AD33" s="51">
        <v>31</v>
      </c>
    </row>
    <row r="34" spans="1:30" ht="11.25" customHeight="1" x14ac:dyDescent="0.2">
      <c r="A34" s="62">
        <f t="shared" si="5"/>
        <v>2</v>
      </c>
      <c r="B34" s="63">
        <f t="shared" si="6"/>
        <v>44914</v>
      </c>
      <c r="C34" s="64"/>
      <c r="D34" s="64"/>
      <c r="E34" s="64"/>
      <c r="F34" s="64"/>
      <c r="G34" s="64"/>
      <c r="H34" s="64"/>
      <c r="I34" s="64"/>
      <c r="J34" s="58">
        <f t="shared" si="0"/>
        <v>0</v>
      </c>
      <c r="K34" s="58">
        <f t="shared" si="0"/>
        <v>0</v>
      </c>
      <c r="L34" s="56">
        <f t="shared" si="0"/>
        <v>-93.360000000000014</v>
      </c>
      <c r="M34" s="1"/>
      <c r="N34" s="58">
        <f t="shared" si="1"/>
        <v>0</v>
      </c>
      <c r="O34" s="58">
        <f t="shared" si="1"/>
        <v>0</v>
      </c>
      <c r="P34" s="58">
        <f t="shared" si="1"/>
        <v>0</v>
      </c>
      <c r="Q34" s="58">
        <f t="shared" si="1"/>
        <v>0</v>
      </c>
      <c r="R34" s="58">
        <f t="shared" si="1"/>
        <v>0</v>
      </c>
      <c r="S34" s="58">
        <f t="shared" si="1"/>
        <v>0</v>
      </c>
      <c r="T34" s="58">
        <f t="shared" si="1"/>
        <v>0</v>
      </c>
      <c r="U34" s="58">
        <f t="shared" si="2"/>
        <v>0</v>
      </c>
      <c r="V34" s="19">
        <f t="shared" si="3"/>
        <v>0</v>
      </c>
      <c r="W34" s="32">
        <f t="shared" si="4"/>
        <v>-93.600000000000023</v>
      </c>
    </row>
    <row r="35" spans="1:30" ht="11.25" customHeight="1" x14ac:dyDescent="0.2">
      <c r="A35" s="62">
        <f t="shared" si="5"/>
        <v>3</v>
      </c>
      <c r="B35" s="63">
        <f t="shared" si="6"/>
        <v>44915</v>
      </c>
      <c r="C35" s="64"/>
      <c r="D35" s="64"/>
      <c r="E35" s="64"/>
      <c r="F35" s="64"/>
      <c r="G35" s="64"/>
      <c r="H35" s="64"/>
      <c r="I35" s="64"/>
      <c r="J35" s="58">
        <f t="shared" si="0"/>
        <v>0</v>
      </c>
      <c r="K35" s="58">
        <f t="shared" si="0"/>
        <v>0</v>
      </c>
      <c r="L35" s="56">
        <f t="shared" si="0"/>
        <v>-100.48000000000002</v>
      </c>
      <c r="M35" s="1"/>
      <c r="N35" s="58">
        <f t="shared" si="1"/>
        <v>0</v>
      </c>
      <c r="O35" s="58">
        <f t="shared" si="1"/>
        <v>0</v>
      </c>
      <c r="P35" s="58">
        <f t="shared" si="1"/>
        <v>0</v>
      </c>
      <c r="Q35" s="58">
        <f t="shared" si="1"/>
        <v>0</v>
      </c>
      <c r="R35" s="58">
        <f t="shared" si="1"/>
        <v>0</v>
      </c>
      <c r="S35" s="58">
        <f t="shared" si="1"/>
        <v>0</v>
      </c>
      <c r="T35" s="58">
        <f t="shared" si="1"/>
        <v>0</v>
      </c>
      <c r="U35" s="58">
        <f t="shared" si="2"/>
        <v>0</v>
      </c>
      <c r="V35" s="19">
        <f t="shared" si="3"/>
        <v>0</v>
      </c>
      <c r="W35" s="32">
        <f t="shared" si="4"/>
        <v>-100.80000000000003</v>
      </c>
    </row>
    <row r="36" spans="1:30" ht="11.25" customHeight="1" x14ac:dyDescent="0.2">
      <c r="A36" s="62">
        <f t="shared" si="5"/>
        <v>4</v>
      </c>
      <c r="B36" s="63">
        <f t="shared" si="6"/>
        <v>44916</v>
      </c>
      <c r="C36" s="64"/>
      <c r="D36" s="64"/>
      <c r="E36" s="64"/>
      <c r="F36" s="64"/>
      <c r="G36" s="64"/>
      <c r="H36" s="64"/>
      <c r="I36" s="64"/>
      <c r="J36" s="58">
        <f t="shared" si="0"/>
        <v>0</v>
      </c>
      <c r="K36" s="58">
        <f t="shared" si="0"/>
        <v>0</v>
      </c>
      <c r="L36" s="56">
        <f t="shared" si="0"/>
        <v>-108.00000000000001</v>
      </c>
      <c r="M36" s="1"/>
      <c r="N36" s="58">
        <f t="shared" si="1"/>
        <v>0</v>
      </c>
      <c r="O36" s="58">
        <f t="shared" si="1"/>
        <v>0</v>
      </c>
      <c r="P36" s="58">
        <f t="shared" si="1"/>
        <v>0</v>
      </c>
      <c r="Q36" s="58">
        <f t="shared" si="1"/>
        <v>0</v>
      </c>
      <c r="R36" s="58">
        <f t="shared" si="1"/>
        <v>0</v>
      </c>
      <c r="S36" s="58">
        <f t="shared" si="1"/>
        <v>0</v>
      </c>
      <c r="T36" s="58">
        <f t="shared" si="1"/>
        <v>0</v>
      </c>
      <c r="U36" s="58">
        <f t="shared" si="2"/>
        <v>0</v>
      </c>
      <c r="V36" s="19">
        <f t="shared" si="3"/>
        <v>0</v>
      </c>
      <c r="W36" s="32">
        <f t="shared" si="4"/>
        <v>-108.00000000000003</v>
      </c>
    </row>
    <row r="37" spans="1:30" ht="11.25" customHeight="1" x14ac:dyDescent="0.2">
      <c r="A37" s="62">
        <f t="shared" si="5"/>
        <v>5</v>
      </c>
      <c r="B37" s="63">
        <f t="shared" si="6"/>
        <v>44917</v>
      </c>
      <c r="C37" s="64"/>
      <c r="D37" s="64"/>
      <c r="E37" s="64"/>
      <c r="F37" s="64"/>
      <c r="G37" s="64"/>
      <c r="H37" s="64"/>
      <c r="I37" s="64"/>
      <c r="J37" s="58">
        <f t="shared" si="0"/>
        <v>0</v>
      </c>
      <c r="K37" s="58">
        <f t="shared" si="0"/>
        <v>0</v>
      </c>
      <c r="L37" s="56">
        <f t="shared" si="0"/>
        <v>-115.12000000000002</v>
      </c>
      <c r="M37" s="1"/>
      <c r="N37" s="58">
        <f t="shared" si="1"/>
        <v>0</v>
      </c>
      <c r="O37" s="58">
        <f t="shared" si="1"/>
        <v>0</v>
      </c>
      <c r="P37" s="58">
        <f t="shared" si="1"/>
        <v>0</v>
      </c>
      <c r="Q37" s="58">
        <f t="shared" si="1"/>
        <v>0</v>
      </c>
      <c r="R37" s="58">
        <f t="shared" si="1"/>
        <v>0</v>
      </c>
      <c r="S37" s="58">
        <f t="shared" si="1"/>
        <v>0</v>
      </c>
      <c r="T37" s="58">
        <f t="shared" si="1"/>
        <v>0</v>
      </c>
      <c r="U37" s="58">
        <f t="shared" si="2"/>
        <v>0</v>
      </c>
      <c r="V37" s="19">
        <f t="shared" si="3"/>
        <v>0</v>
      </c>
      <c r="W37" s="32">
        <f t="shared" si="4"/>
        <v>-115.20000000000003</v>
      </c>
    </row>
    <row r="38" spans="1:30" ht="11.25" customHeight="1" x14ac:dyDescent="0.2">
      <c r="A38" s="62">
        <f t="shared" si="5"/>
        <v>6</v>
      </c>
      <c r="B38" s="63">
        <f t="shared" si="6"/>
        <v>44918</v>
      </c>
      <c r="C38" s="64"/>
      <c r="D38" s="64"/>
      <c r="E38" s="79"/>
      <c r="F38" s="79"/>
      <c r="G38" s="79"/>
      <c r="H38" s="79"/>
      <c r="I38" s="79"/>
      <c r="J38" s="71">
        <f t="shared" si="0"/>
        <v>0</v>
      </c>
      <c r="K38" s="71">
        <f t="shared" si="0"/>
        <v>0</v>
      </c>
      <c r="L38" s="56">
        <f t="shared" si="0"/>
        <v>-122.24000000000002</v>
      </c>
      <c r="M38" s="1"/>
      <c r="N38" s="58">
        <f t="shared" si="1"/>
        <v>0</v>
      </c>
      <c r="O38" s="58">
        <f t="shared" si="1"/>
        <v>0</v>
      </c>
      <c r="P38" s="58">
        <f t="shared" si="1"/>
        <v>0</v>
      </c>
      <c r="Q38" s="58">
        <f t="shared" si="1"/>
        <v>0</v>
      </c>
      <c r="R38" s="58">
        <f t="shared" si="1"/>
        <v>0</v>
      </c>
      <c r="S38" s="58">
        <f t="shared" si="1"/>
        <v>0</v>
      </c>
      <c r="T38" s="58">
        <f t="shared" si="1"/>
        <v>0</v>
      </c>
      <c r="U38" s="58">
        <f t="shared" si="2"/>
        <v>0</v>
      </c>
      <c r="V38" s="19">
        <f t="shared" si="3"/>
        <v>0</v>
      </c>
      <c r="W38" s="32">
        <f t="shared" si="4"/>
        <v>-122.40000000000003</v>
      </c>
    </row>
    <row r="39" spans="1:30" ht="11.25" customHeight="1" x14ac:dyDescent="0.2">
      <c r="A39" s="62">
        <f t="shared" si="5"/>
        <v>7</v>
      </c>
      <c r="B39" s="63">
        <f t="shared" si="6"/>
        <v>44919</v>
      </c>
      <c r="C39" s="64"/>
      <c r="D39" s="64"/>
      <c r="E39" s="79"/>
      <c r="F39" s="79"/>
      <c r="G39" s="79"/>
      <c r="H39" s="79"/>
      <c r="I39" s="70"/>
      <c r="J39" s="71">
        <f t="shared" si="0"/>
        <v>0</v>
      </c>
      <c r="K39" s="71">
        <f t="shared" si="0"/>
        <v>0</v>
      </c>
      <c r="L39" s="56">
        <f t="shared" si="0"/>
        <v>-122.24000000000002</v>
      </c>
      <c r="M39" s="74"/>
      <c r="N39" s="58">
        <f t="shared" si="1"/>
        <v>0</v>
      </c>
      <c r="O39" s="58">
        <f t="shared" si="1"/>
        <v>0</v>
      </c>
      <c r="P39" s="58">
        <f t="shared" si="1"/>
        <v>0</v>
      </c>
      <c r="Q39" s="58">
        <f t="shared" si="1"/>
        <v>0</v>
      </c>
      <c r="R39" s="58">
        <f t="shared" si="1"/>
        <v>0</v>
      </c>
      <c r="S39" s="58">
        <f t="shared" si="1"/>
        <v>0</v>
      </c>
      <c r="T39" s="58">
        <f t="shared" si="1"/>
        <v>0</v>
      </c>
      <c r="U39" s="58">
        <f t="shared" si="2"/>
        <v>0</v>
      </c>
      <c r="V39" s="19">
        <f t="shared" si="3"/>
        <v>0</v>
      </c>
      <c r="W39" s="32">
        <f t="shared" si="4"/>
        <v>-122.40000000000003</v>
      </c>
    </row>
    <row r="40" spans="1:30" ht="11.25" customHeight="1" x14ac:dyDescent="0.2">
      <c r="A40" s="52">
        <f t="shared" si="5"/>
        <v>1</v>
      </c>
      <c r="B40" s="53">
        <f t="shared" si="6"/>
        <v>44920</v>
      </c>
      <c r="C40" s="55"/>
      <c r="D40" s="55"/>
      <c r="E40" s="55"/>
      <c r="F40" s="55"/>
      <c r="G40" s="55"/>
      <c r="H40" s="55"/>
      <c r="I40" s="55"/>
      <c r="J40" s="55">
        <f>(U40-TRUNC(U40,0))*0.6+TRUNC(U40)</f>
        <v>0</v>
      </c>
      <c r="K40" s="55">
        <f t="shared" si="0"/>
        <v>0</v>
      </c>
      <c r="L40" s="80">
        <f t="shared" si="0"/>
        <v>-122.24000000000002</v>
      </c>
      <c r="M40" s="57" t="s">
        <v>65</v>
      </c>
      <c r="N40" s="54">
        <f t="shared" si="1"/>
        <v>0</v>
      </c>
      <c r="O40" s="54">
        <f t="shared" si="1"/>
        <v>0</v>
      </c>
      <c r="P40" s="54">
        <f t="shared" si="1"/>
        <v>0</v>
      </c>
      <c r="Q40" s="54">
        <f t="shared" si="1"/>
        <v>0</v>
      </c>
      <c r="R40" s="54">
        <f t="shared" si="1"/>
        <v>0</v>
      </c>
      <c r="S40" s="54">
        <f t="shared" si="1"/>
        <v>0</v>
      </c>
      <c r="T40" s="54">
        <f>(I40-TRUNC(I40,0))/0.6+TRUNC(I40)</f>
        <v>0</v>
      </c>
      <c r="U40" s="55">
        <f t="shared" si="2"/>
        <v>0</v>
      </c>
      <c r="V40" s="19">
        <f>V39+U40</f>
        <v>0</v>
      </c>
      <c r="W40" s="32">
        <f>IF(OR(WEEKDAY(B40)=1,WEEKDAY(B40)=7),U40+W39,(U40-($F$9/5))+W39)</f>
        <v>-122.40000000000003</v>
      </c>
    </row>
    <row r="41" spans="1:30" ht="11.25" customHeight="1" x14ac:dyDescent="0.2">
      <c r="A41" s="52">
        <f t="shared" si="5"/>
        <v>2</v>
      </c>
      <c r="B41" s="53">
        <f t="shared" si="6"/>
        <v>44921</v>
      </c>
      <c r="C41" s="55"/>
      <c r="D41" s="55"/>
      <c r="E41" s="55"/>
      <c r="F41" s="55"/>
      <c r="G41" s="55"/>
      <c r="H41" s="55"/>
      <c r="I41" s="55"/>
      <c r="J41" s="55">
        <f t="shared" si="0"/>
        <v>0</v>
      </c>
      <c r="K41" s="55">
        <f t="shared" si="0"/>
        <v>0</v>
      </c>
      <c r="L41" s="56">
        <f t="shared" si="0"/>
        <v>-129.36000000000001</v>
      </c>
      <c r="M41" s="57" t="s">
        <v>66</v>
      </c>
      <c r="N41" s="55">
        <f t="shared" si="1"/>
        <v>0</v>
      </c>
      <c r="O41" s="55">
        <f t="shared" si="1"/>
        <v>0</v>
      </c>
      <c r="P41" s="55">
        <f t="shared" si="1"/>
        <v>0</v>
      </c>
      <c r="Q41" s="55">
        <f t="shared" si="1"/>
        <v>0</v>
      </c>
      <c r="R41" s="55">
        <f t="shared" si="1"/>
        <v>0</v>
      </c>
      <c r="S41" s="55">
        <f t="shared" si="1"/>
        <v>0</v>
      </c>
      <c r="T41" s="55">
        <f t="shared" si="1"/>
        <v>0</v>
      </c>
      <c r="U41" s="55">
        <f t="shared" si="2"/>
        <v>0</v>
      </c>
      <c r="V41" s="19">
        <f t="shared" si="3"/>
        <v>0</v>
      </c>
      <c r="W41" s="32">
        <f t="shared" si="4"/>
        <v>-129.60000000000002</v>
      </c>
    </row>
    <row r="42" spans="1:30" ht="11.25" customHeight="1" x14ac:dyDescent="0.2">
      <c r="A42" s="62">
        <f t="shared" si="5"/>
        <v>3</v>
      </c>
      <c r="B42" s="60">
        <f t="shared" si="6"/>
        <v>44922</v>
      </c>
      <c r="C42" s="55"/>
      <c r="D42" s="55"/>
      <c r="E42" s="55"/>
      <c r="F42" s="55"/>
      <c r="G42" s="55"/>
      <c r="H42" s="55"/>
      <c r="I42" s="55"/>
      <c r="J42" s="54">
        <f>(U42-TRUNC(U42,0))*0.6+TRUNC(U42)</f>
        <v>0</v>
      </c>
      <c r="K42" s="54">
        <f t="shared" si="0"/>
        <v>0</v>
      </c>
      <c r="L42" s="80">
        <f t="shared" si="0"/>
        <v>-136.48000000000002</v>
      </c>
      <c r="M42" s="69" t="s">
        <v>67</v>
      </c>
      <c r="N42" s="55">
        <f t="shared" si="1"/>
        <v>0</v>
      </c>
      <c r="O42" s="55">
        <f t="shared" si="1"/>
        <v>0</v>
      </c>
      <c r="P42" s="55">
        <f t="shared" si="1"/>
        <v>0</v>
      </c>
      <c r="Q42" s="55">
        <f t="shared" si="1"/>
        <v>0</v>
      </c>
      <c r="R42" s="55">
        <f t="shared" si="1"/>
        <v>0</v>
      </c>
      <c r="S42" s="55">
        <f t="shared" si="1"/>
        <v>0</v>
      </c>
      <c r="T42" s="55">
        <f>(I42-TRUNC(I42,0))/0.6+TRUNC(I42)</f>
        <v>0</v>
      </c>
      <c r="U42" s="54">
        <f>O42-N42+Q42-P42+S42-R42+T42</f>
        <v>0</v>
      </c>
      <c r="V42" s="19">
        <f>V41+U42</f>
        <v>0</v>
      </c>
      <c r="W42" s="32">
        <f>IF(OR(WEEKDAY(B42)=1,WEEKDAY(B42)=7),U42+W41,(U42-($F$9/5))+W41)</f>
        <v>-136.80000000000001</v>
      </c>
    </row>
    <row r="43" spans="1:30" ht="11.25" customHeight="1" x14ac:dyDescent="0.2">
      <c r="A43" s="62">
        <f t="shared" si="5"/>
        <v>4</v>
      </c>
      <c r="B43" s="60">
        <f t="shared" si="6"/>
        <v>44923</v>
      </c>
      <c r="C43" s="54"/>
      <c r="D43" s="54"/>
      <c r="E43" s="54"/>
      <c r="F43" s="54"/>
      <c r="G43" s="54"/>
      <c r="H43" s="54"/>
      <c r="I43" s="55"/>
      <c r="J43" s="54">
        <f t="shared" si="0"/>
        <v>0</v>
      </c>
      <c r="K43" s="54">
        <f t="shared" si="0"/>
        <v>0</v>
      </c>
      <c r="L43" s="80">
        <f t="shared" si="0"/>
        <v>-144</v>
      </c>
      <c r="M43" s="69" t="s">
        <v>68</v>
      </c>
      <c r="N43" s="54">
        <f t="shared" si="1"/>
        <v>0</v>
      </c>
      <c r="O43" s="54">
        <f t="shared" si="1"/>
        <v>0</v>
      </c>
      <c r="P43" s="54">
        <f t="shared" si="1"/>
        <v>0</v>
      </c>
      <c r="Q43" s="54">
        <f t="shared" si="1"/>
        <v>0</v>
      </c>
      <c r="R43" s="54">
        <f t="shared" si="1"/>
        <v>0</v>
      </c>
      <c r="S43" s="54">
        <f t="shared" si="1"/>
        <v>0</v>
      </c>
      <c r="T43" s="54">
        <f t="shared" si="1"/>
        <v>0</v>
      </c>
      <c r="U43" s="54">
        <f t="shared" si="2"/>
        <v>0</v>
      </c>
      <c r="V43" s="19">
        <f t="shared" si="3"/>
        <v>0</v>
      </c>
      <c r="W43" s="32">
        <f t="shared" si="4"/>
        <v>-144</v>
      </c>
    </row>
    <row r="44" spans="1:30" ht="11.25" customHeight="1" x14ac:dyDescent="0.2">
      <c r="A44" s="62">
        <f t="shared" si="5"/>
        <v>5</v>
      </c>
      <c r="B44" s="63">
        <f t="shared" si="6"/>
        <v>44924</v>
      </c>
      <c r="C44" s="64"/>
      <c r="D44" s="64"/>
      <c r="E44" s="64"/>
      <c r="F44" s="64"/>
      <c r="G44" s="64"/>
      <c r="H44" s="64"/>
      <c r="I44" s="64"/>
      <c r="J44" s="58">
        <f t="shared" si="0"/>
        <v>0</v>
      </c>
      <c r="K44" s="58">
        <f t="shared" si="0"/>
        <v>0</v>
      </c>
      <c r="L44" s="56">
        <f t="shared" si="0"/>
        <v>-151.12</v>
      </c>
      <c r="M44" s="1"/>
      <c r="N44" s="58">
        <f t="shared" si="1"/>
        <v>0</v>
      </c>
      <c r="O44" s="58">
        <f t="shared" si="1"/>
        <v>0</v>
      </c>
      <c r="P44" s="58">
        <f t="shared" si="1"/>
        <v>0</v>
      </c>
      <c r="Q44" s="58">
        <f t="shared" si="1"/>
        <v>0</v>
      </c>
      <c r="R44" s="58">
        <f t="shared" si="1"/>
        <v>0</v>
      </c>
      <c r="S44" s="58">
        <f t="shared" si="1"/>
        <v>0</v>
      </c>
      <c r="T44" s="58">
        <f t="shared" si="1"/>
        <v>0</v>
      </c>
      <c r="U44" s="58">
        <f t="shared" si="2"/>
        <v>0</v>
      </c>
      <c r="V44" s="19">
        <f t="shared" si="3"/>
        <v>0</v>
      </c>
      <c r="W44" s="32">
        <f t="shared" si="4"/>
        <v>-151.19999999999999</v>
      </c>
    </row>
    <row r="45" spans="1:30" ht="11.25" customHeight="1" x14ac:dyDescent="0.2">
      <c r="A45" s="62">
        <f t="shared" si="5"/>
        <v>6</v>
      </c>
      <c r="B45" s="63">
        <f t="shared" si="6"/>
        <v>44925</v>
      </c>
      <c r="C45" s="64"/>
      <c r="D45" s="64"/>
      <c r="E45" s="64"/>
      <c r="F45" s="64"/>
      <c r="G45" s="64"/>
      <c r="H45" s="64"/>
      <c r="I45" s="64"/>
      <c r="J45" s="58">
        <f t="shared" si="0"/>
        <v>0</v>
      </c>
      <c r="K45" s="58">
        <f t="shared" si="0"/>
        <v>0</v>
      </c>
      <c r="L45" s="56">
        <f t="shared" si="0"/>
        <v>-158.23999999999998</v>
      </c>
      <c r="M45" s="1"/>
      <c r="N45" s="58">
        <f t="shared" si="1"/>
        <v>0</v>
      </c>
      <c r="O45" s="58">
        <f t="shared" si="1"/>
        <v>0</v>
      </c>
      <c r="P45" s="58">
        <f t="shared" si="1"/>
        <v>0</v>
      </c>
      <c r="Q45" s="58">
        <f t="shared" si="1"/>
        <v>0</v>
      </c>
      <c r="R45" s="58">
        <f t="shared" si="1"/>
        <v>0</v>
      </c>
      <c r="S45" s="58">
        <f t="shared" si="1"/>
        <v>0</v>
      </c>
      <c r="T45" s="58">
        <f t="shared" si="1"/>
        <v>0</v>
      </c>
      <c r="U45" s="58">
        <f t="shared" si="2"/>
        <v>0</v>
      </c>
      <c r="V45" s="19">
        <f t="shared" si="3"/>
        <v>0</v>
      </c>
      <c r="W45" s="32">
        <f t="shared" si="4"/>
        <v>-158.39999999999998</v>
      </c>
    </row>
    <row r="46" spans="1:30" ht="11.25" customHeight="1" x14ac:dyDescent="0.2">
      <c r="A46" s="62">
        <f t="shared" si="5"/>
        <v>7</v>
      </c>
      <c r="B46" s="63">
        <f t="shared" si="6"/>
        <v>44926</v>
      </c>
      <c r="C46" s="64"/>
      <c r="D46" s="64"/>
      <c r="E46" s="64"/>
      <c r="F46" s="64"/>
      <c r="G46" s="64"/>
      <c r="H46" s="64"/>
      <c r="I46" s="64"/>
      <c r="J46" s="58">
        <f t="shared" si="0"/>
        <v>0</v>
      </c>
      <c r="K46" s="58">
        <f t="shared" si="0"/>
        <v>0</v>
      </c>
      <c r="L46" s="56">
        <f t="shared" si="0"/>
        <v>-158.23999999999998</v>
      </c>
      <c r="M46" s="1"/>
      <c r="N46" s="58">
        <f t="shared" si="1"/>
        <v>0</v>
      </c>
      <c r="O46" s="58">
        <f t="shared" si="1"/>
        <v>0</v>
      </c>
      <c r="P46" s="58">
        <f t="shared" si="1"/>
        <v>0</v>
      </c>
      <c r="Q46" s="58">
        <f t="shared" si="1"/>
        <v>0</v>
      </c>
      <c r="R46" s="58">
        <f t="shared" si="1"/>
        <v>0</v>
      </c>
      <c r="S46" s="58">
        <f t="shared" si="1"/>
        <v>0</v>
      </c>
      <c r="T46" s="58">
        <f t="shared" si="1"/>
        <v>0</v>
      </c>
      <c r="U46" s="58">
        <f t="shared" si="2"/>
        <v>0</v>
      </c>
      <c r="V46" s="19">
        <f t="shared" si="3"/>
        <v>0</v>
      </c>
      <c r="W46" s="32">
        <f t="shared" si="4"/>
        <v>-158.39999999999998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-158.23999999999998</v>
      </c>
      <c r="E48" t="s">
        <v>59</v>
      </c>
      <c r="I48" s="20">
        <f>(U9/12)/((F9*4.35)+C48)</f>
        <v>-2032.5203252032691</v>
      </c>
      <c r="J48" s="39" t="s">
        <v>60</v>
      </c>
      <c r="K48" s="40">
        <f>I48/U10</f>
        <v>-95.451219512195919</v>
      </c>
      <c r="L48" t="s">
        <v>61</v>
      </c>
      <c r="U48" s="42">
        <f>C48*U10</f>
        <v>-3369.5328137643196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69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protectedRanges>
    <protectedRange sqref="C19:F21" name="Range1_4_1"/>
    <protectedRange sqref="C24:F24" name="Range1_1_1_1_1"/>
  </protectedRanges>
  <mergeCells count="3">
    <mergeCell ref="C14:D14"/>
    <mergeCell ref="E14:F14"/>
    <mergeCell ref="G14:H14"/>
  </mergeCells>
  <conditionalFormatting sqref="M44:U46 M18:U38 B17 B18:K20 A16:A46 N39:U43 A21:K46">
    <cfRule type="expression" dxfId="73" priority="5" stopIfTrue="1">
      <formula>IF(($A16=7),TRUE,FALSE)</formula>
    </cfRule>
    <cfRule type="expression" dxfId="72" priority="6" stopIfTrue="1">
      <formula>IF(($A16=1),TRUE,FALSE)</formula>
    </cfRule>
  </conditionalFormatting>
  <conditionalFormatting sqref="M41">
    <cfRule type="expression" dxfId="71" priority="51" stopIfTrue="1">
      <formula>IF(($A43=7),TRUE,FALSE)</formula>
    </cfRule>
    <cfRule type="expression" dxfId="70" priority="52" stopIfTrue="1">
      <formula>IF(($A43=1),TRUE,FALSE)</formula>
    </cfRule>
  </conditionalFormatting>
  <conditionalFormatting sqref="M40">
    <cfRule type="expression" dxfId="69" priority="1" stopIfTrue="1">
      <formula>IF(($A44=7),TRUE,FALSE)</formula>
    </cfRule>
    <cfRule type="expression" dxfId="68" priority="2" stopIfTrue="1">
      <formula>IF(($A44=1),TRUE,FALSE)</formula>
    </cfRule>
  </conditionalFormatting>
  <conditionalFormatting sqref="M17:U17 C17:K17">
    <cfRule type="expression" dxfId="67" priority="59" stopIfTrue="1">
      <formula>IF(($A16=7),TRUE,FALSE)</formula>
    </cfRule>
    <cfRule type="expression" dxfId="66" priority="60" stopIfTrue="1">
      <formula>IF(($A16=1),TRUE,FALSE)</formula>
    </cfRule>
  </conditionalFormatting>
  <conditionalFormatting sqref="M16:U16 B16:K16">
    <cfRule type="expression" dxfId="65" priority="61" stopIfTrue="1">
      <formula>IF((#REF!=7),TRUE,FALSE)</formula>
    </cfRule>
    <cfRule type="expression" dxfId="64" priority="62" stopIfTrue="1">
      <formula>IF((#REF!=1),TRUE,FALSE)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/>
  </sheetPr>
  <dimension ref="A1:AD51"/>
  <sheetViews>
    <sheetView zoomScaleNormal="100" workbookViewId="0">
      <selection activeCell="I18" sqref="I18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 t="s">
        <v>9</v>
      </c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13</v>
      </c>
      <c r="N9" s="17"/>
      <c r="U9" s="18">
        <f>'December 22'!U9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44927</v>
      </c>
      <c r="C12" s="14"/>
      <c r="D12" s="14"/>
      <c r="E12" s="14"/>
      <c r="F12" s="23"/>
      <c r="G12" s="14"/>
      <c r="H12" s="23"/>
      <c r="I12" s="24" t="s">
        <v>19</v>
      </c>
      <c r="J12" s="25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0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52">
        <f t="shared" ref="A16:A46" si="0">WEEKDAY(B16,1)</f>
        <v>1</v>
      </c>
      <c r="B16" s="53">
        <f>B12</f>
        <v>44927</v>
      </c>
      <c r="C16" s="54"/>
      <c r="D16" s="54"/>
      <c r="E16" s="54"/>
      <c r="F16" s="54"/>
      <c r="G16" s="54"/>
      <c r="H16" s="54"/>
      <c r="I16" s="55"/>
      <c r="J16" s="55">
        <f t="shared" ref="J16:L46" si="1">(U16-TRUNC(U16,0))*0.6+TRUNC(U16)</f>
        <v>0</v>
      </c>
      <c r="K16" s="55">
        <f t="shared" si="1"/>
        <v>0</v>
      </c>
      <c r="L16" s="56">
        <f t="shared" si="1"/>
        <v>0</v>
      </c>
      <c r="M16" s="57" t="s">
        <v>72</v>
      </c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5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0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52">
        <f t="shared" si="0"/>
        <v>2</v>
      </c>
      <c r="B17" s="53">
        <f t="shared" ref="B17:B46" si="6">B16+1</f>
        <v>44928</v>
      </c>
      <c r="C17" s="54"/>
      <c r="D17" s="54"/>
      <c r="E17" s="54"/>
      <c r="F17" s="54"/>
      <c r="G17" s="54"/>
      <c r="H17" s="54"/>
      <c r="I17" s="55"/>
      <c r="J17" s="55">
        <f>(U17-TRUNC(U17,0))*0.6+TRUNC(U17)</f>
        <v>0</v>
      </c>
      <c r="K17" s="55">
        <f t="shared" si="1"/>
        <v>0</v>
      </c>
      <c r="L17" s="56">
        <f t="shared" si="1"/>
        <v>-7.12</v>
      </c>
      <c r="M17" s="57" t="s">
        <v>73</v>
      </c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>(I17-TRUNC(I17,0))/0.6+TRUNC(I17)</f>
        <v>0</v>
      </c>
      <c r="U17" s="55">
        <f>O17-N17+Q17-P17+S17-R17+T17</f>
        <v>0</v>
      </c>
      <c r="V17" s="19">
        <f>V16+U17</f>
        <v>0</v>
      </c>
      <c r="W17" s="32">
        <f>IF(OR(WEEKDAY(B17)=1,WEEKDAY(B17)=7),U17+W16,(U17-($F$9/5))+W16)</f>
        <v>-7.2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116">
        <f t="shared" si="0"/>
        <v>3</v>
      </c>
      <c r="B18" s="117">
        <f t="shared" si="6"/>
        <v>44929</v>
      </c>
      <c r="C18" s="61"/>
      <c r="D18" s="61"/>
      <c r="E18" s="61"/>
      <c r="F18" s="61"/>
      <c r="G18" s="61"/>
      <c r="H18" s="61"/>
      <c r="I18" s="101"/>
      <c r="J18" s="114">
        <f t="shared" si="1"/>
        <v>0</v>
      </c>
      <c r="K18" s="114">
        <f t="shared" si="1"/>
        <v>0</v>
      </c>
      <c r="L18" s="113">
        <f t="shared" si="1"/>
        <v>-14.24</v>
      </c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>(I18-TRUNC(I18,0))/0.6+TRUNC(I18)</f>
        <v>0</v>
      </c>
      <c r="U18" s="58">
        <f t="shared" si="3"/>
        <v>0</v>
      </c>
      <c r="V18" s="19">
        <f t="shared" si="4"/>
        <v>0</v>
      </c>
      <c r="W18" s="32">
        <f t="shared" si="5"/>
        <v>-14.4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4</v>
      </c>
      <c r="B19" s="63">
        <f t="shared" si="6"/>
        <v>44930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-21.36</v>
      </c>
      <c r="M19" s="65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-21.6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5</v>
      </c>
      <c r="B20" s="63">
        <f t="shared" si="6"/>
        <v>44931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-28.48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-28.8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6</v>
      </c>
      <c r="B21" s="63">
        <f t="shared" si="6"/>
        <v>44932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-36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-36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7</v>
      </c>
      <c r="B22" s="63">
        <f t="shared" si="6"/>
        <v>44933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-36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-36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1</v>
      </c>
      <c r="B23" s="63">
        <f t="shared" si="6"/>
        <v>44934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-36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-36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2</v>
      </c>
      <c r="B24" s="63">
        <f t="shared" si="6"/>
        <v>44935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-43.120000000000005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-43.2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3</v>
      </c>
      <c r="B25" s="63">
        <f t="shared" si="6"/>
        <v>44936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-50.24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-50.400000000000006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4</v>
      </c>
      <c r="B26" s="63">
        <f t="shared" si="6"/>
        <v>44937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-57.360000000000007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-57.600000000000009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5</v>
      </c>
      <c r="B27" s="63">
        <f t="shared" si="6"/>
        <v>44938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-64.48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-64.800000000000011</v>
      </c>
    </row>
    <row r="28" spans="1:30" ht="11.25" customHeight="1" x14ac:dyDescent="0.2">
      <c r="A28" s="62">
        <f t="shared" si="0"/>
        <v>6</v>
      </c>
      <c r="B28" s="63">
        <f t="shared" si="6"/>
        <v>44939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-72.000000000000014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-72.000000000000014</v>
      </c>
      <c r="X28" s="8" t="s">
        <v>74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7</v>
      </c>
      <c r="B29" s="63">
        <f t="shared" si="6"/>
        <v>44940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-72.000000000000014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-72.000000000000014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1</v>
      </c>
      <c r="B30" s="63">
        <f t="shared" si="6"/>
        <v>44941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-72.000000000000014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-72.000000000000014</v>
      </c>
      <c r="X30" s="1"/>
      <c r="Y30" s="1">
        <v>1</v>
      </c>
      <c r="Z30" s="1">
        <v>2</v>
      </c>
      <c r="AA30" s="1">
        <v>3</v>
      </c>
      <c r="AB30" s="1">
        <v>4</v>
      </c>
      <c r="AC30" s="51">
        <v>5</v>
      </c>
      <c r="AD30" s="51">
        <v>6</v>
      </c>
    </row>
    <row r="31" spans="1:30" ht="11.25" customHeight="1" x14ac:dyDescent="0.2">
      <c r="A31" s="62">
        <f t="shared" si="0"/>
        <v>2</v>
      </c>
      <c r="B31" s="63">
        <f t="shared" si="6"/>
        <v>44942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-79.12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-79.200000000000017</v>
      </c>
      <c r="X31" s="1">
        <v>7</v>
      </c>
      <c r="Y31" s="1">
        <v>8</v>
      </c>
      <c r="Z31" s="1">
        <v>9</v>
      </c>
      <c r="AA31" s="1">
        <v>10</v>
      </c>
      <c r="AB31" s="1">
        <v>11</v>
      </c>
      <c r="AC31" s="51">
        <v>12</v>
      </c>
      <c r="AD31" s="51">
        <v>13</v>
      </c>
    </row>
    <row r="32" spans="1:30" ht="11.25" customHeight="1" x14ac:dyDescent="0.2">
      <c r="A32" s="62">
        <f t="shared" si="0"/>
        <v>3</v>
      </c>
      <c r="B32" s="63">
        <f t="shared" si="6"/>
        <v>44943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-86.240000000000009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-86.40000000000002</v>
      </c>
      <c r="X32" s="1">
        <v>14</v>
      </c>
      <c r="Y32" s="1">
        <v>15</v>
      </c>
      <c r="Z32" s="1">
        <v>16</v>
      </c>
      <c r="AA32" s="1">
        <v>17</v>
      </c>
      <c r="AB32" s="1">
        <v>18</v>
      </c>
      <c r="AC32" s="51">
        <v>19</v>
      </c>
      <c r="AD32" s="51">
        <v>20</v>
      </c>
    </row>
    <row r="33" spans="1:30" ht="11.25" customHeight="1" x14ac:dyDescent="0.2">
      <c r="A33" s="62">
        <f t="shared" si="0"/>
        <v>4</v>
      </c>
      <c r="B33" s="63">
        <f t="shared" si="6"/>
        <v>44944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-93.360000000000014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-93.600000000000023</v>
      </c>
      <c r="X33" s="1">
        <v>21</v>
      </c>
      <c r="Y33" s="1">
        <v>22</v>
      </c>
      <c r="Z33" s="1">
        <v>23</v>
      </c>
      <c r="AA33" s="1">
        <v>24</v>
      </c>
      <c r="AB33" s="1">
        <v>25</v>
      </c>
      <c r="AC33" s="51">
        <v>26</v>
      </c>
      <c r="AD33" s="51">
        <v>27</v>
      </c>
    </row>
    <row r="34" spans="1:30" ht="11.25" customHeight="1" x14ac:dyDescent="0.2">
      <c r="A34" s="62">
        <f t="shared" si="0"/>
        <v>5</v>
      </c>
      <c r="B34" s="63">
        <f t="shared" si="6"/>
        <v>44945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-100.48000000000002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-100.80000000000003</v>
      </c>
      <c r="X34" s="1">
        <v>28</v>
      </c>
      <c r="Y34" s="1">
        <v>29</v>
      </c>
      <c r="Z34" s="1">
        <v>30</v>
      </c>
      <c r="AA34" s="1">
        <v>31</v>
      </c>
      <c r="AB34" s="1"/>
      <c r="AC34" s="51"/>
      <c r="AD34" s="51"/>
    </row>
    <row r="35" spans="1:30" ht="11.25" customHeight="1" x14ac:dyDescent="0.2">
      <c r="A35" s="62">
        <f t="shared" si="0"/>
        <v>6</v>
      </c>
      <c r="B35" s="63">
        <f t="shared" si="6"/>
        <v>44946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-108.00000000000001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-108.00000000000003</v>
      </c>
    </row>
    <row r="36" spans="1:30" ht="11.25" customHeight="1" x14ac:dyDescent="0.2">
      <c r="A36" s="62">
        <f t="shared" si="0"/>
        <v>7</v>
      </c>
      <c r="B36" s="63">
        <f t="shared" si="6"/>
        <v>44947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-108.00000000000001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-108.00000000000003</v>
      </c>
    </row>
    <row r="37" spans="1:30" ht="11.25" customHeight="1" x14ac:dyDescent="0.2">
      <c r="A37" s="62">
        <f t="shared" si="0"/>
        <v>1</v>
      </c>
      <c r="B37" s="63">
        <f t="shared" si="6"/>
        <v>44948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-108.00000000000001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-108.00000000000003</v>
      </c>
    </row>
    <row r="38" spans="1:30" ht="11.25" customHeight="1" x14ac:dyDescent="0.2">
      <c r="A38" s="62">
        <f t="shared" si="0"/>
        <v>2</v>
      </c>
      <c r="B38" s="63">
        <f t="shared" si="6"/>
        <v>44949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-115.12000000000002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-115.20000000000003</v>
      </c>
    </row>
    <row r="39" spans="1:30" ht="11.25" customHeight="1" x14ac:dyDescent="0.2">
      <c r="A39" s="62">
        <f t="shared" si="0"/>
        <v>3</v>
      </c>
      <c r="B39" s="63">
        <f t="shared" si="6"/>
        <v>44950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-122.24000000000002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-122.40000000000003</v>
      </c>
    </row>
    <row r="40" spans="1:30" ht="11.25" customHeight="1" x14ac:dyDescent="0.2">
      <c r="A40" s="62">
        <f t="shared" si="0"/>
        <v>4</v>
      </c>
      <c r="B40" s="63">
        <f t="shared" si="6"/>
        <v>44951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-129.36000000000001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-129.60000000000002</v>
      </c>
    </row>
    <row r="41" spans="1:30" ht="11.25" customHeight="1" x14ac:dyDescent="0.2">
      <c r="A41" s="62">
        <f t="shared" si="0"/>
        <v>5</v>
      </c>
      <c r="B41" s="63">
        <f t="shared" si="6"/>
        <v>44952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-136.48000000000002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-136.80000000000001</v>
      </c>
    </row>
    <row r="42" spans="1:30" ht="11.25" customHeight="1" x14ac:dyDescent="0.2">
      <c r="A42" s="62">
        <f t="shared" si="0"/>
        <v>6</v>
      </c>
      <c r="B42" s="63">
        <f t="shared" si="6"/>
        <v>44953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-144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-144</v>
      </c>
    </row>
    <row r="43" spans="1:30" ht="11.25" customHeight="1" x14ac:dyDescent="0.2">
      <c r="A43" s="62">
        <f t="shared" si="0"/>
        <v>7</v>
      </c>
      <c r="B43" s="63">
        <f t="shared" si="6"/>
        <v>44954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-144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-144</v>
      </c>
    </row>
    <row r="44" spans="1:30" ht="11.25" customHeight="1" x14ac:dyDescent="0.2">
      <c r="A44" s="62">
        <f t="shared" si="0"/>
        <v>1</v>
      </c>
      <c r="B44" s="63">
        <f t="shared" si="6"/>
        <v>44955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-144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-144</v>
      </c>
    </row>
    <row r="45" spans="1:30" ht="11.25" customHeight="1" x14ac:dyDescent="0.2">
      <c r="A45" s="62">
        <f t="shared" si="0"/>
        <v>2</v>
      </c>
      <c r="B45" s="63">
        <f t="shared" si="6"/>
        <v>44956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-151.12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-151.19999999999999</v>
      </c>
    </row>
    <row r="46" spans="1:30" ht="11.25" customHeight="1" x14ac:dyDescent="0.2">
      <c r="A46" s="62">
        <f t="shared" si="0"/>
        <v>3</v>
      </c>
      <c r="B46" s="63">
        <f t="shared" si="6"/>
        <v>44957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-158.23999999999998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-158.39999999999998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-158.23999999999998</v>
      </c>
      <c r="E48" t="s">
        <v>59</v>
      </c>
      <c r="I48" s="20">
        <f>(U9/12)/((F9*4.35)+C48)</f>
        <v>-2032.5203252032691</v>
      </c>
      <c r="J48" s="39" t="s">
        <v>60</v>
      </c>
      <c r="K48" s="40">
        <f>I48/U10</f>
        <v>-95.451219512195919</v>
      </c>
      <c r="L48" t="s">
        <v>61</v>
      </c>
      <c r="U48" s="42">
        <f>C48*U10</f>
        <v>-3369.5328137643196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75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A16:K46 M16:U16 M19:U46 N17:U18">
    <cfRule type="expression" dxfId="63" priority="1" stopIfTrue="1">
      <formula>IF(($A16=7),TRUE,FALSE)</formula>
    </cfRule>
    <cfRule type="expression" dxfId="62" priority="2" stopIfTrue="1">
      <formula>IF(($A16=1),TRUE,FALSE)</formula>
    </cfRule>
  </conditionalFormatting>
  <conditionalFormatting sqref="M17">
    <cfRule type="expression" dxfId="61" priority="75" stopIfTrue="1">
      <formula>IF(($A17=7),TRUE,FALSE)</formula>
    </cfRule>
    <cfRule type="expression" dxfId="60" priority="76" stopIfTrue="1">
      <formula>IF(($A17=1),TRUE,FALSE)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</sheetPr>
  <dimension ref="A1:AD49"/>
  <sheetViews>
    <sheetView zoomScaleNormal="100" workbookViewId="0">
      <selection activeCell="AC38" sqref="AC38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13</v>
      </c>
      <c r="N9" s="17"/>
      <c r="U9" s="18">
        <f>' Jan 23 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44958</v>
      </c>
      <c r="C12" s="14"/>
      <c r="D12" s="14"/>
      <c r="E12" s="14"/>
      <c r="F12" s="23"/>
      <c r="G12" s="14"/>
      <c r="H12" s="23"/>
      <c r="I12" s="24" t="s">
        <v>19</v>
      </c>
      <c r="J12" s="25">
        <f>' Jan 23 '!C48</f>
        <v>-158.23999999999998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-158.39999999999998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3" si="0">WEEKDAY(B16,1)</f>
        <v>4</v>
      </c>
      <c r="B16" s="63">
        <f>B12</f>
        <v>44958</v>
      </c>
      <c r="C16" s="64"/>
      <c r="D16" s="64"/>
      <c r="E16" s="64"/>
      <c r="F16" s="64"/>
      <c r="G16" s="64"/>
      <c r="H16" s="64"/>
      <c r="I16" s="64"/>
      <c r="J16" s="58">
        <f t="shared" ref="J16:L43" si="1">(U16-TRUNC(U16,0))*0.6+TRUNC(U16)</f>
        <v>0</v>
      </c>
      <c r="K16" s="58">
        <f t="shared" si="1"/>
        <v>0</v>
      </c>
      <c r="L16" s="56">
        <f t="shared" si="1"/>
        <v>-165.35999999999999</v>
      </c>
      <c r="M16" s="1"/>
      <c r="N16" s="58">
        <f t="shared" ref="N16:T43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3" si="3">O16-N16+Q16-P16+S16-R16+T16</f>
        <v>0</v>
      </c>
      <c r="V16" s="19">
        <f t="shared" ref="V16:V43" si="4">V15+U16</f>
        <v>0</v>
      </c>
      <c r="W16" s="32">
        <f t="shared" ref="W16:W43" si="5">IF(OR(WEEKDAY(B16)=1,WEEKDAY(B16)=7),U16+W15,(U16-($F$9/5))+W15)</f>
        <v>-165.59999999999997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5</v>
      </c>
      <c r="B17" s="63">
        <f t="shared" ref="B17:B43" si="6">B16+1</f>
        <v>44959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-172.47999999999996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-172.79999999999995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6</v>
      </c>
      <c r="B18" s="63">
        <f t="shared" si="6"/>
        <v>44960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-179.99999999999997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-179.99999999999994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7</v>
      </c>
      <c r="B19" s="63">
        <f t="shared" si="6"/>
        <v>44961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-179.99999999999997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-179.99999999999994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1</v>
      </c>
      <c r="B20" s="63">
        <f t="shared" si="6"/>
        <v>44962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-179.99999999999997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-179.99999999999994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2</v>
      </c>
      <c r="B21" s="63">
        <f t="shared" si="6"/>
        <v>44963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-187.11999999999995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-187.19999999999993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3</v>
      </c>
      <c r="B22" s="63">
        <f t="shared" si="6"/>
        <v>44964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-194.23999999999995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-194.39999999999992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4</v>
      </c>
      <c r="B23" s="63">
        <f t="shared" si="6"/>
        <v>44965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-201.35999999999996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-201.59999999999991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5</v>
      </c>
      <c r="B24" s="63">
        <f t="shared" si="6"/>
        <v>44966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-208.47999999999993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-208.7999999999999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6</v>
      </c>
      <c r="B25" s="63">
        <f t="shared" si="6"/>
        <v>44967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-215.99999999999994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-215.99999999999989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7</v>
      </c>
      <c r="B26" s="63">
        <f t="shared" si="6"/>
        <v>44968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-215.99999999999994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-215.99999999999989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1</v>
      </c>
      <c r="B27" s="63">
        <f t="shared" si="6"/>
        <v>44969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-215.99999999999994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-215.99999999999989</v>
      </c>
    </row>
    <row r="28" spans="1:30" ht="11.25" customHeight="1" x14ac:dyDescent="0.2">
      <c r="A28" s="62">
        <f t="shared" si="0"/>
        <v>2</v>
      </c>
      <c r="B28" s="63">
        <f t="shared" si="6"/>
        <v>44970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-223.11999999999992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-223.19999999999987</v>
      </c>
      <c r="X28" s="8" t="s">
        <v>76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3</v>
      </c>
      <c r="B29" s="63">
        <f t="shared" si="6"/>
        <v>44971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-230.23999999999992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-230.39999999999986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4</v>
      </c>
      <c r="B30" s="63">
        <f t="shared" si="6"/>
        <v>44972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-237.3599999999999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-237.59999999999985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2">
        <f t="shared" si="0"/>
        <v>5</v>
      </c>
      <c r="B31" s="63">
        <f t="shared" si="6"/>
        <v>44973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-244.4799999999999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-244.79999999999984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12">
        <v>9</v>
      </c>
      <c r="AD31" s="12">
        <v>10</v>
      </c>
    </row>
    <row r="32" spans="1:30" ht="11.25" customHeight="1" x14ac:dyDescent="0.2">
      <c r="A32" s="62">
        <f t="shared" si="0"/>
        <v>6</v>
      </c>
      <c r="B32" s="63">
        <f t="shared" si="6"/>
        <v>44974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-251.99999999999989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-251.99999999999983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12">
        <v>16</v>
      </c>
      <c r="AD32" s="12">
        <v>17</v>
      </c>
    </row>
    <row r="33" spans="1:30" ht="11.25" customHeight="1" x14ac:dyDescent="0.2">
      <c r="A33" s="62">
        <f t="shared" si="0"/>
        <v>7</v>
      </c>
      <c r="B33" s="63">
        <f t="shared" si="6"/>
        <v>44975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-251.99999999999989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-251.99999999999983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12">
        <v>23</v>
      </c>
      <c r="AD33" s="12">
        <v>24</v>
      </c>
    </row>
    <row r="34" spans="1:30" ht="11.25" customHeight="1" x14ac:dyDescent="0.2">
      <c r="A34" s="62">
        <f t="shared" si="0"/>
        <v>1</v>
      </c>
      <c r="B34" s="63">
        <f t="shared" si="6"/>
        <v>44976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-251.99999999999989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-251.99999999999983</v>
      </c>
      <c r="X34" s="1">
        <v>25</v>
      </c>
      <c r="Y34" s="1">
        <v>26</v>
      </c>
      <c r="Z34" s="1">
        <v>27</v>
      </c>
      <c r="AA34" s="1">
        <v>28</v>
      </c>
      <c r="AB34" s="1"/>
      <c r="AC34" s="12"/>
      <c r="AD34" s="12"/>
    </row>
    <row r="35" spans="1:30" ht="11.25" customHeight="1" x14ac:dyDescent="0.2">
      <c r="A35" s="62">
        <f t="shared" si="0"/>
        <v>2</v>
      </c>
      <c r="B35" s="63">
        <f t="shared" si="6"/>
        <v>44977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-259.11999999999989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-259.19999999999982</v>
      </c>
    </row>
    <row r="36" spans="1:30" ht="11.25" customHeight="1" x14ac:dyDescent="0.2">
      <c r="A36" s="62">
        <f t="shared" si="0"/>
        <v>3</v>
      </c>
      <c r="B36" s="63">
        <f t="shared" si="6"/>
        <v>44978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-266.2399999999999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-266.39999999999981</v>
      </c>
    </row>
    <row r="37" spans="1:30" ht="11.25" customHeight="1" x14ac:dyDescent="0.2">
      <c r="A37" s="62">
        <f t="shared" si="0"/>
        <v>4</v>
      </c>
      <c r="B37" s="63">
        <f t="shared" si="6"/>
        <v>44979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-273.3599999999999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-273.5999999999998</v>
      </c>
    </row>
    <row r="38" spans="1:30" ht="11.25" customHeight="1" x14ac:dyDescent="0.2">
      <c r="A38" s="62">
        <f t="shared" si="0"/>
        <v>5</v>
      </c>
      <c r="B38" s="63">
        <f t="shared" si="6"/>
        <v>44980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-280.47999999999985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-280.79999999999978</v>
      </c>
    </row>
    <row r="39" spans="1:30" ht="11.25" customHeight="1" x14ac:dyDescent="0.2">
      <c r="A39" s="62">
        <f t="shared" si="0"/>
        <v>6</v>
      </c>
      <c r="B39" s="63">
        <f t="shared" si="6"/>
        <v>44981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-287.99999999999989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-287.99999999999977</v>
      </c>
    </row>
    <row r="40" spans="1:30" ht="11.25" customHeight="1" x14ac:dyDescent="0.2">
      <c r="A40" s="62">
        <f t="shared" si="0"/>
        <v>7</v>
      </c>
      <c r="B40" s="63">
        <f t="shared" si="6"/>
        <v>44982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-287.99999999999989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-287.99999999999977</v>
      </c>
    </row>
    <row r="41" spans="1:30" ht="11.25" customHeight="1" x14ac:dyDescent="0.2">
      <c r="A41" s="62">
        <f t="shared" si="0"/>
        <v>1</v>
      </c>
      <c r="B41" s="63">
        <f t="shared" si="6"/>
        <v>44983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-287.99999999999989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-287.99999999999977</v>
      </c>
    </row>
    <row r="42" spans="1:30" ht="11.25" customHeight="1" x14ac:dyDescent="0.2">
      <c r="A42" s="62">
        <f t="shared" si="0"/>
        <v>2</v>
      </c>
      <c r="B42" s="63">
        <f t="shared" si="6"/>
        <v>44984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-295.11999999999983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-295.19999999999976</v>
      </c>
    </row>
    <row r="43" spans="1:30" ht="11.25" customHeight="1" x14ac:dyDescent="0.2">
      <c r="A43" s="62">
        <f t="shared" si="0"/>
        <v>3</v>
      </c>
      <c r="B43" s="63">
        <f t="shared" si="6"/>
        <v>44985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-302.23999999999984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-302.39999999999975</v>
      </c>
    </row>
    <row r="44" spans="1:30" ht="11.25" customHeight="1" thickBot="1" x14ac:dyDescent="0.25"/>
    <row r="45" spans="1:30" ht="11.25" customHeight="1" thickBot="1" x14ac:dyDescent="0.25">
      <c r="A45" s="5" t="s">
        <v>58</v>
      </c>
      <c r="C45" s="38">
        <f>L43</f>
        <v>-302.23999999999984</v>
      </c>
      <c r="E45" t="s">
        <v>59</v>
      </c>
      <c r="I45" s="20">
        <f>(U9/12)/((F9*4.35)+C45)</f>
        <v>-22.887485123134695</v>
      </c>
      <c r="J45" s="39" t="s">
        <v>60</v>
      </c>
      <c r="K45" s="40">
        <f>I45/U10</f>
        <v>-1.0748420763526516</v>
      </c>
      <c r="L45" t="s">
        <v>61</v>
      </c>
      <c r="U45" s="42">
        <f>C45*U10</f>
        <v>-6435.8417443890767</v>
      </c>
      <c r="X45" t="s">
        <v>62</v>
      </c>
    </row>
    <row r="46" spans="1:30" ht="11.25" customHeight="1" x14ac:dyDescent="0.2">
      <c r="C46" s="20"/>
      <c r="D46" s="39"/>
      <c r="E46" s="40"/>
      <c r="J46" s="41"/>
    </row>
    <row r="47" spans="1:30" ht="11.25" customHeight="1" x14ac:dyDescent="0.2">
      <c r="A47" s="14" t="s">
        <v>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ht="11.25" customHeight="1" x14ac:dyDescent="0.2">
      <c r="A48" s="14" t="s">
        <v>77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">
      <c r="A49" s="14" t="s">
        <v>78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</sheetData>
  <mergeCells count="3">
    <mergeCell ref="C14:D14"/>
    <mergeCell ref="E14:F14"/>
    <mergeCell ref="G14:H14"/>
  </mergeCells>
  <conditionalFormatting sqref="M16:U43 A16:K43">
    <cfRule type="expression" dxfId="59" priority="1" stopIfTrue="1">
      <formula>IF(($A16=7),TRUE,FALSE)</formula>
    </cfRule>
    <cfRule type="expression" dxfId="58" priority="2" stopIfTrue="1">
      <formula>IF(($A16=1),TRUE,FALSE)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/>
  </sheetPr>
  <dimension ref="A1:AD52"/>
  <sheetViews>
    <sheetView zoomScaleNormal="100" workbookViewId="0">
      <selection activeCell="Z38" sqref="Z38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'Feb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44986</v>
      </c>
      <c r="C12" s="14"/>
      <c r="D12" s="14"/>
      <c r="E12" s="14"/>
      <c r="F12" s="23"/>
      <c r="G12" s="14"/>
      <c r="H12" s="23"/>
      <c r="I12" s="24" t="s">
        <v>19</v>
      </c>
      <c r="J12" s="25">
        <f>'Feb 23'!C45</f>
        <v>-302.23999999999984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-302.39999999999975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6" si="0">WEEKDAY(B16,1)</f>
        <v>4</v>
      </c>
      <c r="B16" s="63">
        <f>B12</f>
        <v>44986</v>
      </c>
      <c r="C16" s="64"/>
      <c r="D16" s="64"/>
      <c r="E16" s="64"/>
      <c r="F16" s="64"/>
      <c r="G16" s="64"/>
      <c r="H16" s="64"/>
      <c r="I16" s="64"/>
      <c r="J16" s="58">
        <f t="shared" ref="J16:L46" si="1">(U16-TRUNC(U16,0))*0.6+TRUNC(U16)</f>
        <v>0</v>
      </c>
      <c r="K16" s="58">
        <f t="shared" si="1"/>
        <v>0</v>
      </c>
      <c r="L16" s="56">
        <f t="shared" si="1"/>
        <v>-309.35999999999984</v>
      </c>
      <c r="M16" s="1"/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-309.59999999999974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5</v>
      </c>
      <c r="B17" s="63">
        <f t="shared" ref="B17:B46" si="6">B16+1</f>
        <v>44987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-316.47999999999985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-316.79999999999973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6</v>
      </c>
      <c r="B18" s="63">
        <f t="shared" si="6"/>
        <v>44988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-323.99999999999983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-323.99999999999972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7</v>
      </c>
      <c r="B19" s="63">
        <f t="shared" si="6"/>
        <v>44989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-323.99999999999983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-323.99999999999972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1</v>
      </c>
      <c r="B20" s="63">
        <f t="shared" si="6"/>
        <v>44990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-323.99999999999983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-323.99999999999972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2</v>
      </c>
      <c r="B21" s="63">
        <f t="shared" si="6"/>
        <v>44991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-331.11999999999983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-331.1999999999997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3</v>
      </c>
      <c r="B22" s="63">
        <f t="shared" si="6"/>
        <v>44992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-338.23999999999984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-338.39999999999969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4</v>
      </c>
      <c r="B23" s="63">
        <f t="shared" si="6"/>
        <v>44993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-345.35999999999979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-345.59999999999968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5</v>
      </c>
      <c r="B24" s="63">
        <f t="shared" si="6"/>
        <v>44994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-352.47999999999979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-352.79999999999967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6</v>
      </c>
      <c r="B25" s="63">
        <f t="shared" si="6"/>
        <v>44995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-359.99999999999977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-359.99999999999966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7</v>
      </c>
      <c r="B26" s="63">
        <f t="shared" si="6"/>
        <v>44996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-359.99999999999977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-359.99999999999966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1</v>
      </c>
      <c r="B27" s="63">
        <f t="shared" si="6"/>
        <v>44997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-359.99999999999977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-359.99999999999966</v>
      </c>
    </row>
    <row r="28" spans="1:30" ht="11.25" customHeight="1" x14ac:dyDescent="0.2">
      <c r="A28" s="62">
        <f t="shared" si="0"/>
        <v>2</v>
      </c>
      <c r="B28" s="63">
        <f t="shared" si="6"/>
        <v>44998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-367.11999999999978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-367.19999999999965</v>
      </c>
      <c r="X28" s="8" t="s">
        <v>80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3</v>
      </c>
      <c r="B29" s="63">
        <f t="shared" si="6"/>
        <v>44999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-374.23999999999978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-374.39999999999964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4</v>
      </c>
      <c r="B30" s="63">
        <f t="shared" si="6"/>
        <v>45000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-381.35999999999979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-381.59999999999962</v>
      </c>
      <c r="X30" s="1"/>
      <c r="Y30" s="1"/>
      <c r="Z30" s="1"/>
      <c r="AA30" s="1"/>
      <c r="AB30" s="1">
        <v>1</v>
      </c>
      <c r="AC30" s="12">
        <v>2</v>
      </c>
      <c r="AD30" s="12">
        <v>3</v>
      </c>
    </row>
    <row r="31" spans="1:30" ht="11.25" customHeight="1" x14ac:dyDescent="0.2">
      <c r="A31" s="62">
        <f t="shared" si="0"/>
        <v>5</v>
      </c>
      <c r="B31" s="63">
        <f t="shared" si="6"/>
        <v>45001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-388.47999999999979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-388.79999999999961</v>
      </c>
      <c r="X31" s="1">
        <v>4</v>
      </c>
      <c r="Y31" s="1">
        <v>5</v>
      </c>
      <c r="Z31" s="1">
        <v>6</v>
      </c>
      <c r="AA31" s="1">
        <v>7</v>
      </c>
      <c r="AB31" s="1">
        <v>8</v>
      </c>
      <c r="AC31" s="51">
        <v>9</v>
      </c>
      <c r="AD31" s="51">
        <v>10</v>
      </c>
    </row>
    <row r="32" spans="1:30" ht="11.25" customHeight="1" x14ac:dyDescent="0.2">
      <c r="A32" s="62">
        <f t="shared" si="0"/>
        <v>6</v>
      </c>
      <c r="B32" s="63">
        <f t="shared" si="6"/>
        <v>45002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-395.99999999999977</v>
      </c>
      <c r="M32" s="57" t="s">
        <v>81</v>
      </c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-395.9999999999996</v>
      </c>
      <c r="X32" s="1">
        <v>11</v>
      </c>
      <c r="Y32" s="1">
        <v>12</v>
      </c>
      <c r="Z32" s="1">
        <v>13</v>
      </c>
      <c r="AA32" s="1">
        <v>14</v>
      </c>
      <c r="AB32" s="1">
        <v>15</v>
      </c>
      <c r="AC32" s="51">
        <v>16</v>
      </c>
      <c r="AD32" s="51">
        <v>17</v>
      </c>
    </row>
    <row r="33" spans="1:30" ht="11.25" customHeight="1" x14ac:dyDescent="0.2">
      <c r="A33" s="62">
        <f t="shared" si="0"/>
        <v>7</v>
      </c>
      <c r="B33" s="63">
        <f t="shared" si="6"/>
        <v>45003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-395.99999999999977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-395.9999999999996</v>
      </c>
      <c r="X33" s="1">
        <v>18</v>
      </c>
      <c r="Y33" s="1">
        <v>19</v>
      </c>
      <c r="Z33" s="1">
        <v>20</v>
      </c>
      <c r="AA33" s="1">
        <v>21</v>
      </c>
      <c r="AB33" s="1">
        <v>22</v>
      </c>
      <c r="AC33" s="51">
        <v>23</v>
      </c>
      <c r="AD33" s="51">
        <v>24</v>
      </c>
    </row>
    <row r="34" spans="1:30" ht="11.25" customHeight="1" x14ac:dyDescent="0.2">
      <c r="A34" s="62">
        <f t="shared" si="0"/>
        <v>1</v>
      </c>
      <c r="B34" s="63">
        <f t="shared" si="6"/>
        <v>45004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-395.99999999999977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-395.9999999999996</v>
      </c>
      <c r="X34" s="1">
        <v>25</v>
      </c>
      <c r="Y34" s="1">
        <v>26</v>
      </c>
      <c r="Z34" s="1">
        <v>27</v>
      </c>
      <c r="AA34" s="1">
        <v>28</v>
      </c>
      <c r="AB34" s="1">
        <v>29</v>
      </c>
      <c r="AC34" s="51">
        <v>30</v>
      </c>
      <c r="AD34" s="51">
        <v>31</v>
      </c>
    </row>
    <row r="35" spans="1:30" ht="11.25" customHeight="1" x14ac:dyDescent="0.2">
      <c r="A35" s="62">
        <f t="shared" si="0"/>
        <v>2</v>
      </c>
      <c r="B35" s="63">
        <f t="shared" si="6"/>
        <v>45005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-403.11999999999978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-403.19999999999959</v>
      </c>
      <c r="X35" s="50"/>
      <c r="Y35" s="50"/>
      <c r="Z35" s="50"/>
      <c r="AA35" s="50"/>
      <c r="AB35" s="50"/>
      <c r="AC35" s="50"/>
      <c r="AD35" s="50"/>
    </row>
    <row r="36" spans="1:30" ht="11.25" customHeight="1" x14ac:dyDescent="0.2">
      <c r="A36" s="62">
        <f t="shared" si="0"/>
        <v>3</v>
      </c>
      <c r="B36" s="63">
        <f t="shared" si="6"/>
        <v>45006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-410.23999999999972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-410.39999999999958</v>
      </c>
    </row>
    <row r="37" spans="1:30" ht="11.25" customHeight="1" x14ac:dyDescent="0.2">
      <c r="A37" s="62">
        <f t="shared" si="0"/>
        <v>4</v>
      </c>
      <c r="B37" s="63">
        <f t="shared" si="6"/>
        <v>45007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-417.35999999999973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-417.59999999999957</v>
      </c>
    </row>
    <row r="38" spans="1:30" ht="11.25" customHeight="1" x14ac:dyDescent="0.2">
      <c r="A38" s="62">
        <f t="shared" si="0"/>
        <v>5</v>
      </c>
      <c r="B38" s="63">
        <f t="shared" si="6"/>
        <v>45008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-424.47999999999973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-424.79999999999956</v>
      </c>
    </row>
    <row r="39" spans="1:30" ht="11.25" customHeight="1" x14ac:dyDescent="0.2">
      <c r="A39" s="62">
        <f t="shared" si="0"/>
        <v>6</v>
      </c>
      <c r="B39" s="63">
        <f t="shared" si="6"/>
        <v>45009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-431.99999999999972</v>
      </c>
      <c r="M39" s="95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-431.99999999999955</v>
      </c>
    </row>
    <row r="40" spans="1:30" ht="11.25" customHeight="1" x14ac:dyDescent="0.2">
      <c r="A40" s="62">
        <f t="shared" si="0"/>
        <v>7</v>
      </c>
      <c r="B40" s="63">
        <f t="shared" si="6"/>
        <v>45010</v>
      </c>
      <c r="C40" s="98"/>
      <c r="D40" s="98"/>
      <c r="E40" s="98"/>
      <c r="F40" s="98"/>
      <c r="G40" s="98"/>
      <c r="H40" s="98"/>
      <c r="I40" s="98"/>
      <c r="J40" s="76">
        <f t="shared" si="1"/>
        <v>0</v>
      </c>
      <c r="K40" s="76">
        <f t="shared" si="1"/>
        <v>0</v>
      </c>
      <c r="L40" s="97">
        <f t="shared" si="1"/>
        <v>-431.99999999999972</v>
      </c>
      <c r="M40" s="78"/>
      <c r="N40" s="76">
        <f t="shared" si="2"/>
        <v>0</v>
      </c>
      <c r="O40" s="76">
        <f t="shared" si="2"/>
        <v>0</v>
      </c>
      <c r="P40" s="76">
        <f t="shared" si="2"/>
        <v>0</v>
      </c>
      <c r="Q40" s="76">
        <f t="shared" si="2"/>
        <v>0</v>
      </c>
      <c r="R40" s="76">
        <f t="shared" si="2"/>
        <v>0</v>
      </c>
      <c r="S40" s="76">
        <f t="shared" si="2"/>
        <v>0</v>
      </c>
      <c r="T40" s="76">
        <f t="shared" si="2"/>
        <v>0</v>
      </c>
      <c r="U40" s="76">
        <f t="shared" si="3"/>
        <v>0</v>
      </c>
      <c r="V40" s="19">
        <f t="shared" si="4"/>
        <v>0</v>
      </c>
      <c r="W40" s="32">
        <f t="shared" si="5"/>
        <v>-431.99999999999955</v>
      </c>
    </row>
    <row r="41" spans="1:30" ht="11.25" customHeight="1" x14ac:dyDescent="0.2">
      <c r="A41" s="62">
        <f t="shared" si="0"/>
        <v>1</v>
      </c>
      <c r="B41" s="63">
        <f t="shared" si="6"/>
        <v>45011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-431.99999999999972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-431.99999999999955</v>
      </c>
    </row>
    <row r="42" spans="1:30" ht="11.25" customHeight="1" x14ac:dyDescent="0.2">
      <c r="A42" s="62">
        <f t="shared" si="0"/>
        <v>2</v>
      </c>
      <c r="B42" s="63">
        <f t="shared" si="6"/>
        <v>45012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-439.11999999999972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-439.19999999999953</v>
      </c>
    </row>
    <row r="43" spans="1:30" ht="11.25" customHeight="1" x14ac:dyDescent="0.2">
      <c r="A43" s="62">
        <f t="shared" si="0"/>
        <v>3</v>
      </c>
      <c r="B43" s="63">
        <f t="shared" si="6"/>
        <v>45013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-446.23999999999972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-446.39999999999952</v>
      </c>
    </row>
    <row r="44" spans="1:30" ht="11.25" customHeight="1" x14ac:dyDescent="0.2">
      <c r="A44" s="62">
        <f t="shared" si="0"/>
        <v>4</v>
      </c>
      <c r="B44" s="63">
        <f t="shared" si="6"/>
        <v>45014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-453.35999999999973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-453.59999999999951</v>
      </c>
    </row>
    <row r="45" spans="1:30" ht="11.25" customHeight="1" x14ac:dyDescent="0.2">
      <c r="A45" s="62">
        <f t="shared" si="0"/>
        <v>5</v>
      </c>
      <c r="B45" s="63">
        <f t="shared" si="6"/>
        <v>45015</v>
      </c>
      <c r="C45" s="101"/>
      <c r="D45" s="101"/>
      <c r="E45" s="101"/>
      <c r="F45" s="101"/>
      <c r="G45" s="101"/>
      <c r="H45" s="101"/>
      <c r="I45" s="101"/>
      <c r="J45" s="90">
        <f>(U45-TRUNC(U45,0))*0.6+TRUNC(U45)</f>
        <v>0</v>
      </c>
      <c r="K45" s="90">
        <f t="shared" si="1"/>
        <v>0</v>
      </c>
      <c r="L45" s="96">
        <f t="shared" si="1"/>
        <v>-460.47999999999968</v>
      </c>
      <c r="N45" s="90">
        <f t="shared" si="2"/>
        <v>0</v>
      </c>
      <c r="O45" s="90">
        <f t="shared" si="2"/>
        <v>0</v>
      </c>
      <c r="P45" s="90">
        <f t="shared" si="2"/>
        <v>0</v>
      </c>
      <c r="Q45" s="90">
        <f t="shared" si="2"/>
        <v>0</v>
      </c>
      <c r="R45" s="90">
        <f t="shared" si="2"/>
        <v>0</v>
      </c>
      <c r="S45" s="90">
        <f t="shared" si="2"/>
        <v>0</v>
      </c>
      <c r="T45" s="90">
        <f t="shared" si="2"/>
        <v>0</v>
      </c>
      <c r="U45" s="90">
        <f t="shared" si="3"/>
        <v>0</v>
      </c>
      <c r="V45" s="19">
        <f t="shared" si="4"/>
        <v>0</v>
      </c>
      <c r="W45" s="32">
        <f t="shared" si="5"/>
        <v>-460.7999999999995</v>
      </c>
    </row>
    <row r="46" spans="1:30" ht="11.25" customHeight="1" x14ac:dyDescent="0.2">
      <c r="A46" s="62">
        <f t="shared" si="0"/>
        <v>6</v>
      </c>
      <c r="B46" s="63">
        <f t="shared" si="6"/>
        <v>45016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-467.59999999999968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-467.99999999999949</v>
      </c>
    </row>
    <row r="47" spans="1:30" ht="11.25" customHeight="1" thickBot="1" x14ac:dyDescent="0.25"/>
    <row r="48" spans="1:30" ht="11.25" customHeight="1" thickBot="1" x14ac:dyDescent="0.25">
      <c r="A48" s="5" t="s">
        <v>58</v>
      </c>
      <c r="C48" s="38">
        <f>L46</f>
        <v>-467.59999999999968</v>
      </c>
      <c r="E48" t="s">
        <v>59</v>
      </c>
      <c r="I48" s="20">
        <f>(U9/12)/((F9*4.35)+C48)</f>
        <v>-10.7181136120043</v>
      </c>
      <c r="J48" s="39" t="s">
        <v>60</v>
      </c>
      <c r="K48" s="40">
        <f>I48/U10</f>
        <v>-0.50334405144694594</v>
      </c>
      <c r="L48" t="s">
        <v>61</v>
      </c>
      <c r="U48" s="42">
        <f>C48*U10</f>
        <v>-9956.9864997231725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82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">
      <c r="A52" s="14" t="s">
        <v>83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</sheetData>
  <mergeCells count="3">
    <mergeCell ref="C14:D14"/>
    <mergeCell ref="E14:F14"/>
    <mergeCell ref="G14:H14"/>
  </mergeCells>
  <conditionalFormatting sqref="M16:U38 M41:U42 A16:K46 N43:U43 N39:U40 M44:U44 M46:U46 N45:U45">
    <cfRule type="expression" dxfId="57" priority="7" stopIfTrue="1">
      <formula>IF(($A16=7),TRUE,FALSE)</formula>
    </cfRule>
    <cfRule type="expression" dxfId="56" priority="8" stopIfTrue="1">
      <formula>IF(($A16=1),TRUE,FALSE)</formula>
    </cfRule>
  </conditionalFormatting>
  <conditionalFormatting sqref="M43">
    <cfRule type="expression" dxfId="55" priority="1" stopIfTrue="1">
      <formula>IF(($A43=7),TRUE,FALSE)</formula>
    </cfRule>
    <cfRule type="expression" dxfId="54" priority="2" stopIfTrue="1">
      <formula>IF(($A43=1),TRUE,FALSE)</formula>
    </cfRule>
  </conditionalFormatting>
  <conditionalFormatting sqref="M39:M40">
    <cfRule type="expression" dxfId="53" priority="73" stopIfTrue="1">
      <formula>IF(($A45=7),TRUE,FALSE)</formula>
    </cfRule>
    <cfRule type="expression" dxfId="52" priority="74" stopIfTrue="1">
      <formula>IF(($A45=1),TRUE,FALSE)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/>
  </sheetPr>
  <dimension ref="A1:AD50"/>
  <sheetViews>
    <sheetView tabSelected="1" topLeftCell="A3" zoomScaleNormal="100" workbookViewId="0">
      <selection activeCell="AG23" sqref="AG23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H8" s="48"/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'Mar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45017</v>
      </c>
      <c r="C12" s="14"/>
      <c r="D12" s="14"/>
      <c r="E12" s="14"/>
      <c r="F12" s="23"/>
      <c r="G12" s="14"/>
      <c r="H12" s="23"/>
      <c r="I12" s="24" t="s">
        <v>19</v>
      </c>
      <c r="J12" s="25">
        <f>'Mar 23'!C48</f>
        <v>-467.59999999999968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-467.99999999999949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5" si="0">WEEKDAY(B16,1)</f>
        <v>7</v>
      </c>
      <c r="B16" s="67">
        <f>B12</f>
        <v>45017</v>
      </c>
      <c r="C16" s="68"/>
      <c r="D16" s="68"/>
      <c r="E16" s="68"/>
      <c r="F16" s="68"/>
      <c r="G16" s="68"/>
      <c r="H16" s="68"/>
      <c r="I16" s="68"/>
      <c r="J16" s="72">
        <f t="shared" ref="J16:L45" si="1">(U16-TRUNC(U16,0))*0.6+TRUNC(U16)</f>
        <v>0</v>
      </c>
      <c r="K16" s="72">
        <f t="shared" si="1"/>
        <v>0</v>
      </c>
      <c r="L16" s="56">
        <f t="shared" si="1"/>
        <v>-467.59999999999968</v>
      </c>
      <c r="M16" s="73"/>
      <c r="N16" s="49">
        <f t="shared" ref="N16:T45" si="2">(C16-TRUNC(C16,0))/0.6+TRUNC(C16)</f>
        <v>0</v>
      </c>
      <c r="O16" s="49">
        <f t="shared" si="2"/>
        <v>0</v>
      </c>
      <c r="P16" s="49">
        <f t="shared" si="2"/>
        <v>0</v>
      </c>
      <c r="Q16" s="49">
        <f t="shared" si="2"/>
        <v>0</v>
      </c>
      <c r="R16" s="49">
        <f t="shared" si="2"/>
        <v>0</v>
      </c>
      <c r="S16" s="49">
        <f t="shared" si="2"/>
        <v>0</v>
      </c>
      <c r="T16" s="49">
        <f t="shared" si="2"/>
        <v>0</v>
      </c>
      <c r="U16" s="49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-467.99999999999949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6">
        <f t="shared" si="0"/>
        <v>1</v>
      </c>
      <c r="B17" s="67">
        <f t="shared" ref="B17:B45" si="6">B16+1</f>
        <v>45018</v>
      </c>
      <c r="C17" s="68"/>
      <c r="D17" s="68"/>
      <c r="E17" s="68"/>
      <c r="F17" s="68"/>
      <c r="G17" s="68"/>
      <c r="H17" s="68"/>
      <c r="I17" s="68"/>
      <c r="J17" s="68">
        <f t="shared" si="1"/>
        <v>0</v>
      </c>
      <c r="K17" s="68">
        <f t="shared" si="1"/>
        <v>0</v>
      </c>
      <c r="L17" s="56">
        <f t="shared" si="1"/>
        <v>-467.59999999999968</v>
      </c>
      <c r="M17" s="75"/>
      <c r="N17" s="49">
        <f t="shared" si="2"/>
        <v>0</v>
      </c>
      <c r="O17" s="49">
        <f t="shared" si="2"/>
        <v>0</v>
      </c>
      <c r="P17" s="49">
        <f t="shared" si="2"/>
        <v>0</v>
      </c>
      <c r="Q17" s="49">
        <f t="shared" si="2"/>
        <v>0</v>
      </c>
      <c r="R17" s="49">
        <f t="shared" si="2"/>
        <v>0</v>
      </c>
      <c r="S17" s="49">
        <f t="shared" si="2"/>
        <v>0</v>
      </c>
      <c r="T17" s="49">
        <f t="shared" si="2"/>
        <v>0</v>
      </c>
      <c r="U17" s="49">
        <f t="shared" si="3"/>
        <v>0</v>
      </c>
      <c r="V17" s="19">
        <f t="shared" si="4"/>
        <v>0</v>
      </c>
      <c r="W17" s="32">
        <f t="shared" si="5"/>
        <v>-467.99999999999949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59">
        <f t="shared" si="0"/>
        <v>2</v>
      </c>
      <c r="B18" s="60">
        <f t="shared" si="6"/>
        <v>45019</v>
      </c>
      <c r="C18" s="61"/>
      <c r="D18" s="61"/>
      <c r="E18" s="61"/>
      <c r="F18" s="61"/>
      <c r="G18" s="61"/>
      <c r="H18" s="61"/>
      <c r="I18" s="70"/>
      <c r="J18" s="58">
        <f t="shared" si="1"/>
        <v>0</v>
      </c>
      <c r="K18" s="58">
        <f t="shared" si="1"/>
        <v>0</v>
      </c>
      <c r="L18" s="56">
        <f t="shared" si="1"/>
        <v>-475.11999999999966</v>
      </c>
      <c r="M18" s="123"/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19">
        <f t="shared" si="3"/>
        <v>0</v>
      </c>
      <c r="V18" s="19">
        <f t="shared" si="4"/>
        <v>0</v>
      </c>
      <c r="W18" s="32">
        <f t="shared" si="5"/>
        <v>-475.19999999999948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59">
        <f t="shared" si="0"/>
        <v>3</v>
      </c>
      <c r="B19" s="60">
        <f t="shared" si="6"/>
        <v>45020</v>
      </c>
      <c r="C19" s="61"/>
      <c r="D19" s="61"/>
      <c r="E19" s="61"/>
      <c r="F19" s="61"/>
      <c r="G19" s="61"/>
      <c r="H19" s="61"/>
      <c r="I19" s="61"/>
      <c r="J19" s="58">
        <f t="shared" si="1"/>
        <v>0</v>
      </c>
      <c r="K19" s="58">
        <f t="shared" si="1"/>
        <v>0</v>
      </c>
      <c r="L19" s="56">
        <f t="shared" si="1"/>
        <v>-482.23999999999967</v>
      </c>
      <c r="M19" s="1"/>
      <c r="N19" s="19">
        <f t="shared" si="2"/>
        <v>0</v>
      </c>
      <c r="O19" s="19">
        <f t="shared" si="2"/>
        <v>0</v>
      </c>
      <c r="P19" s="19">
        <f t="shared" si="2"/>
        <v>0</v>
      </c>
      <c r="Q19" s="19">
        <f t="shared" si="2"/>
        <v>0</v>
      </c>
      <c r="R19" s="19">
        <f t="shared" si="2"/>
        <v>0</v>
      </c>
      <c r="S19" s="19">
        <f t="shared" si="2"/>
        <v>0</v>
      </c>
      <c r="T19" s="19">
        <f t="shared" si="2"/>
        <v>0</v>
      </c>
      <c r="U19" s="19">
        <f t="shared" si="3"/>
        <v>0</v>
      </c>
      <c r="V19" s="19">
        <f t="shared" si="4"/>
        <v>0</v>
      </c>
      <c r="W19" s="32">
        <f t="shared" si="5"/>
        <v>-482.39999999999947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4</v>
      </c>
      <c r="B20" s="63">
        <f t="shared" si="6"/>
        <v>45021</v>
      </c>
      <c r="C20" s="61"/>
      <c r="D20" s="61"/>
      <c r="E20" s="61"/>
      <c r="F20" s="61"/>
      <c r="G20" s="61"/>
      <c r="H20" s="61"/>
      <c r="I20" s="70"/>
      <c r="J20" s="58">
        <f t="shared" si="1"/>
        <v>0</v>
      </c>
      <c r="K20" s="58">
        <f t="shared" si="1"/>
        <v>0</v>
      </c>
      <c r="L20" s="56">
        <f t="shared" si="1"/>
        <v>-489.35999999999967</v>
      </c>
      <c r="M20" s="1"/>
      <c r="N20" s="19">
        <f t="shared" si="2"/>
        <v>0</v>
      </c>
      <c r="O20" s="19">
        <f t="shared" si="2"/>
        <v>0</v>
      </c>
      <c r="P20" s="19">
        <f t="shared" si="2"/>
        <v>0</v>
      </c>
      <c r="Q20" s="19">
        <f t="shared" si="2"/>
        <v>0</v>
      </c>
      <c r="R20" s="19">
        <f t="shared" si="2"/>
        <v>0</v>
      </c>
      <c r="S20" s="19">
        <f t="shared" si="2"/>
        <v>0</v>
      </c>
      <c r="T20" s="19">
        <f>(I20-TRUNC(I20,0))/0.6+TRUNC(I20)</f>
        <v>0</v>
      </c>
      <c r="U20" s="19">
        <f t="shared" si="3"/>
        <v>0</v>
      </c>
      <c r="V20" s="19">
        <f t="shared" si="4"/>
        <v>0</v>
      </c>
      <c r="W20" s="32">
        <f t="shared" si="5"/>
        <v>-489.59999999999945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59">
        <f t="shared" si="0"/>
        <v>5</v>
      </c>
      <c r="B21" s="60">
        <f t="shared" si="6"/>
        <v>45022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71">
        <f t="shared" si="1"/>
        <v>0</v>
      </c>
      <c r="L21" s="56">
        <f t="shared" si="1"/>
        <v>-496.47999999999968</v>
      </c>
      <c r="M21" s="1"/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3"/>
        <v>0</v>
      </c>
      <c r="V21" s="19">
        <f t="shared" si="4"/>
        <v>0</v>
      </c>
      <c r="W21" s="32">
        <f t="shared" si="5"/>
        <v>-496.79999999999944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52">
        <f t="shared" si="0"/>
        <v>6</v>
      </c>
      <c r="B22" s="53">
        <f t="shared" si="6"/>
        <v>45023</v>
      </c>
      <c r="C22" s="55"/>
      <c r="D22" s="55"/>
      <c r="E22" s="55"/>
      <c r="F22" s="55"/>
      <c r="G22" s="55"/>
      <c r="H22" s="55"/>
      <c r="I22" s="55"/>
      <c r="J22" s="55">
        <f t="shared" si="1"/>
        <v>0</v>
      </c>
      <c r="K22" s="55">
        <f t="shared" si="1"/>
        <v>0</v>
      </c>
      <c r="L22" s="56">
        <f t="shared" si="1"/>
        <v>-503.59999999999968</v>
      </c>
      <c r="M22" s="75" t="s">
        <v>85</v>
      </c>
      <c r="N22" s="19">
        <f t="shared" si="2"/>
        <v>0</v>
      </c>
      <c r="O22" s="19">
        <f t="shared" si="2"/>
        <v>0</v>
      </c>
      <c r="P22" s="19">
        <f t="shared" si="2"/>
        <v>0</v>
      </c>
      <c r="Q22" s="19">
        <f t="shared" si="2"/>
        <v>0</v>
      </c>
      <c r="R22" s="19">
        <f t="shared" si="2"/>
        <v>0</v>
      </c>
      <c r="S22" s="19">
        <f t="shared" si="2"/>
        <v>0</v>
      </c>
      <c r="T22" s="19">
        <f t="shared" si="2"/>
        <v>0</v>
      </c>
      <c r="U22" s="45">
        <f t="shared" si="3"/>
        <v>0</v>
      </c>
      <c r="V22" s="19">
        <f t="shared" si="4"/>
        <v>0</v>
      </c>
      <c r="W22" s="32">
        <f t="shared" si="5"/>
        <v>-503.99999999999943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7</v>
      </c>
      <c r="B23" s="63">
        <f t="shared" si="6"/>
        <v>45024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-503.59999999999968</v>
      </c>
      <c r="M23" s="75"/>
      <c r="N23" s="19">
        <f t="shared" si="2"/>
        <v>0</v>
      </c>
      <c r="O23" s="19">
        <f t="shared" si="2"/>
        <v>0</v>
      </c>
      <c r="P23" s="19">
        <f t="shared" si="2"/>
        <v>0</v>
      </c>
      <c r="Q23" s="19">
        <f t="shared" si="2"/>
        <v>0</v>
      </c>
      <c r="R23" s="19">
        <f t="shared" si="2"/>
        <v>0</v>
      </c>
      <c r="S23" s="19">
        <f t="shared" si="2"/>
        <v>0</v>
      </c>
      <c r="T23" s="19">
        <f t="shared" si="2"/>
        <v>0</v>
      </c>
      <c r="U23" s="6">
        <f t="shared" si="3"/>
        <v>0</v>
      </c>
      <c r="V23" s="19">
        <f t="shared" si="4"/>
        <v>0</v>
      </c>
      <c r="W23" s="32">
        <f t="shared" si="5"/>
        <v>-503.99999999999943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1</v>
      </c>
      <c r="B24" s="63">
        <f t="shared" si="6"/>
        <v>45025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-503.59999999999968</v>
      </c>
      <c r="M24" s="75"/>
      <c r="N24" s="19">
        <f t="shared" si="2"/>
        <v>0</v>
      </c>
      <c r="O24" s="19">
        <f t="shared" si="2"/>
        <v>0</v>
      </c>
      <c r="P24" s="19">
        <f t="shared" si="2"/>
        <v>0</v>
      </c>
      <c r="Q24" s="19">
        <f t="shared" si="2"/>
        <v>0</v>
      </c>
      <c r="R24" s="19">
        <f t="shared" si="2"/>
        <v>0</v>
      </c>
      <c r="S24" s="19">
        <f t="shared" si="2"/>
        <v>0</v>
      </c>
      <c r="T24" s="19">
        <f t="shared" si="2"/>
        <v>0</v>
      </c>
      <c r="U24" s="6">
        <f t="shared" si="3"/>
        <v>0</v>
      </c>
      <c r="V24" s="19">
        <f t="shared" si="4"/>
        <v>0</v>
      </c>
      <c r="W24" s="32">
        <f t="shared" si="5"/>
        <v>-503.99999999999943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52">
        <f t="shared" si="0"/>
        <v>2</v>
      </c>
      <c r="B25" s="53">
        <f t="shared" si="6"/>
        <v>45026</v>
      </c>
      <c r="C25" s="55"/>
      <c r="D25" s="55"/>
      <c r="E25" s="55"/>
      <c r="F25" s="55"/>
      <c r="G25" s="55"/>
      <c r="H25" s="55"/>
      <c r="I25" s="55"/>
      <c r="J25" s="55">
        <f t="shared" si="1"/>
        <v>0</v>
      </c>
      <c r="K25" s="55">
        <f t="shared" si="1"/>
        <v>0</v>
      </c>
      <c r="L25" s="56">
        <f t="shared" si="1"/>
        <v>-511.11999999999966</v>
      </c>
      <c r="M25" s="75" t="s">
        <v>86</v>
      </c>
      <c r="N25" s="19">
        <f t="shared" si="2"/>
        <v>0</v>
      </c>
      <c r="O25" s="19">
        <f t="shared" si="2"/>
        <v>0</v>
      </c>
      <c r="P25" s="19">
        <f t="shared" si="2"/>
        <v>0</v>
      </c>
      <c r="Q25" s="19">
        <f t="shared" si="2"/>
        <v>0</v>
      </c>
      <c r="R25" s="19">
        <f t="shared" si="2"/>
        <v>0</v>
      </c>
      <c r="S25" s="19">
        <f t="shared" si="2"/>
        <v>0</v>
      </c>
      <c r="T25" s="19">
        <f t="shared" si="2"/>
        <v>0</v>
      </c>
      <c r="U25" s="45">
        <f t="shared" si="3"/>
        <v>0</v>
      </c>
      <c r="V25" s="19">
        <f t="shared" si="4"/>
        <v>0</v>
      </c>
      <c r="W25" s="32">
        <f t="shared" si="5"/>
        <v>-511.19999999999942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3</v>
      </c>
      <c r="B26" s="63">
        <f t="shared" si="6"/>
        <v>45027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-518.23999999999967</v>
      </c>
      <c r="M26" s="1"/>
      <c r="N26" s="19">
        <f t="shared" si="2"/>
        <v>0</v>
      </c>
      <c r="O26" s="19">
        <f t="shared" si="2"/>
        <v>0</v>
      </c>
      <c r="P26" s="19">
        <f t="shared" si="2"/>
        <v>0</v>
      </c>
      <c r="Q26" s="19">
        <f t="shared" si="2"/>
        <v>0</v>
      </c>
      <c r="R26" s="19">
        <f t="shared" si="2"/>
        <v>0</v>
      </c>
      <c r="S26" s="19">
        <f t="shared" si="2"/>
        <v>0</v>
      </c>
      <c r="T26" s="19">
        <f t="shared" si="2"/>
        <v>0</v>
      </c>
      <c r="U26" s="19">
        <f t="shared" si="3"/>
        <v>0</v>
      </c>
      <c r="V26" s="19">
        <f t="shared" si="4"/>
        <v>0</v>
      </c>
      <c r="W26" s="32">
        <f t="shared" si="5"/>
        <v>-518.39999999999941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4</v>
      </c>
      <c r="B27" s="63">
        <f t="shared" si="6"/>
        <v>45028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-525.35999999999967</v>
      </c>
      <c r="M27" s="1"/>
      <c r="N27" s="19">
        <f t="shared" si="2"/>
        <v>0</v>
      </c>
      <c r="O27" s="19">
        <f t="shared" si="2"/>
        <v>0</v>
      </c>
      <c r="P27" s="19">
        <f t="shared" si="2"/>
        <v>0</v>
      </c>
      <c r="Q27" s="19">
        <f t="shared" si="2"/>
        <v>0</v>
      </c>
      <c r="R27" s="19">
        <f t="shared" si="2"/>
        <v>0</v>
      </c>
      <c r="S27" s="19">
        <f t="shared" si="2"/>
        <v>0</v>
      </c>
      <c r="T27" s="19">
        <f t="shared" si="2"/>
        <v>0</v>
      </c>
      <c r="U27" s="19">
        <f t="shared" si="3"/>
        <v>0</v>
      </c>
      <c r="V27" s="19">
        <f t="shared" si="4"/>
        <v>0</v>
      </c>
      <c r="W27" s="32">
        <f t="shared" si="5"/>
        <v>-525.59999999999945</v>
      </c>
    </row>
    <row r="28" spans="1:30" s="47" customFormat="1" ht="11.25" customHeight="1" x14ac:dyDescent="0.2">
      <c r="A28" s="62">
        <f t="shared" si="0"/>
        <v>5</v>
      </c>
      <c r="B28" s="63">
        <f t="shared" si="6"/>
        <v>45029</v>
      </c>
      <c r="C28" s="103"/>
      <c r="D28" s="103"/>
      <c r="E28" s="103"/>
      <c r="F28" s="103"/>
      <c r="G28" s="103"/>
      <c r="H28" s="103"/>
      <c r="I28" s="103"/>
      <c r="J28" s="76">
        <f t="shared" si="1"/>
        <v>0</v>
      </c>
      <c r="K28" s="76">
        <f t="shared" si="1"/>
        <v>0</v>
      </c>
      <c r="L28" s="104">
        <f t="shared" si="1"/>
        <v>-532.47999999999968</v>
      </c>
      <c r="M28" s="78"/>
      <c r="N28" s="46">
        <f t="shared" si="2"/>
        <v>0</v>
      </c>
      <c r="O28" s="46">
        <f t="shared" si="2"/>
        <v>0</v>
      </c>
      <c r="P28" s="46">
        <f t="shared" si="2"/>
        <v>0</v>
      </c>
      <c r="Q28" s="46">
        <f t="shared" si="2"/>
        <v>0</v>
      </c>
      <c r="R28" s="46">
        <f t="shared" si="2"/>
        <v>0</v>
      </c>
      <c r="S28" s="46">
        <f t="shared" si="2"/>
        <v>0</v>
      </c>
      <c r="T28" s="46">
        <f t="shared" si="2"/>
        <v>0</v>
      </c>
      <c r="U28" s="46">
        <f t="shared" si="3"/>
        <v>0</v>
      </c>
      <c r="V28" s="46">
        <f t="shared" si="4"/>
        <v>0</v>
      </c>
      <c r="W28" s="94">
        <f t="shared" si="5"/>
        <v>-532.7999999999995</v>
      </c>
      <c r="X28" s="105" t="s">
        <v>84</v>
      </c>
      <c r="Y28" s="106"/>
      <c r="Z28" s="106"/>
      <c r="AA28" s="106"/>
      <c r="AB28" s="106"/>
      <c r="AC28" s="106"/>
      <c r="AD28" s="107"/>
    </row>
    <row r="29" spans="1:30" ht="11.25" customHeight="1" x14ac:dyDescent="0.2">
      <c r="A29" s="62">
        <f t="shared" si="0"/>
        <v>6</v>
      </c>
      <c r="B29" s="63">
        <f t="shared" si="6"/>
        <v>45030</v>
      </c>
      <c r="C29" s="70"/>
      <c r="D29" s="70"/>
      <c r="E29" s="70"/>
      <c r="F29" s="70"/>
      <c r="G29" s="70"/>
      <c r="H29" s="70"/>
      <c r="I29" s="70"/>
      <c r="J29" s="76">
        <f t="shared" si="1"/>
        <v>0</v>
      </c>
      <c r="K29" s="76">
        <f t="shared" si="1"/>
        <v>0</v>
      </c>
      <c r="L29" s="56">
        <f t="shared" si="1"/>
        <v>-539.99999999999977</v>
      </c>
      <c r="M29" s="65"/>
      <c r="N29" s="19">
        <f t="shared" si="2"/>
        <v>0</v>
      </c>
      <c r="O29" s="19">
        <f t="shared" si="2"/>
        <v>0</v>
      </c>
      <c r="P29" s="19">
        <f t="shared" si="2"/>
        <v>0</v>
      </c>
      <c r="Q29" s="19">
        <f t="shared" si="2"/>
        <v>0</v>
      </c>
      <c r="R29" s="19">
        <f t="shared" si="2"/>
        <v>0</v>
      </c>
      <c r="S29" s="19">
        <f t="shared" si="2"/>
        <v>0</v>
      </c>
      <c r="T29" s="19">
        <f t="shared" si="2"/>
        <v>0</v>
      </c>
      <c r="U29" s="124">
        <f t="shared" si="3"/>
        <v>0</v>
      </c>
      <c r="V29" s="19">
        <f t="shared" si="4"/>
        <v>0</v>
      </c>
      <c r="W29" s="32">
        <f t="shared" si="5"/>
        <v>-539.99999999999955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99">
        <f t="shared" si="0"/>
        <v>7</v>
      </c>
      <c r="B30" s="100">
        <f t="shared" si="6"/>
        <v>45031</v>
      </c>
      <c r="C30" s="108"/>
      <c r="D30" s="108"/>
      <c r="E30" s="108"/>
      <c r="F30" s="108"/>
      <c r="G30" s="108"/>
      <c r="H30" s="108"/>
      <c r="I30" s="108"/>
      <c r="J30" s="119">
        <f t="shared" si="1"/>
        <v>0</v>
      </c>
      <c r="K30" s="119">
        <f t="shared" si="1"/>
        <v>0</v>
      </c>
      <c r="L30" s="56">
        <f t="shared" si="1"/>
        <v>-539.99999999999977</v>
      </c>
      <c r="M30" s="122"/>
      <c r="N30" s="19">
        <f t="shared" si="2"/>
        <v>0</v>
      </c>
      <c r="O30" s="19">
        <f t="shared" si="2"/>
        <v>0</v>
      </c>
      <c r="P30" s="19">
        <f t="shared" si="2"/>
        <v>0</v>
      </c>
      <c r="Q30" s="19">
        <f t="shared" si="2"/>
        <v>0</v>
      </c>
      <c r="R30" s="19">
        <f t="shared" si="2"/>
        <v>0</v>
      </c>
      <c r="S30" s="19">
        <f t="shared" si="2"/>
        <v>0</v>
      </c>
      <c r="T30" s="19">
        <f t="shared" si="2"/>
        <v>0</v>
      </c>
      <c r="U30" s="124">
        <f t="shared" si="3"/>
        <v>0</v>
      </c>
      <c r="V30" s="19">
        <f t="shared" si="4"/>
        <v>0</v>
      </c>
      <c r="W30" s="32">
        <f t="shared" si="5"/>
        <v>-539.99999999999955</v>
      </c>
      <c r="X30" s="74"/>
      <c r="Y30" s="74"/>
      <c r="Z30" s="74"/>
      <c r="AA30" s="74"/>
      <c r="AB30" s="74"/>
      <c r="AC30" s="51">
        <v>1</v>
      </c>
      <c r="AD30" s="51">
        <v>2</v>
      </c>
    </row>
    <row r="31" spans="1:30" ht="11.25" customHeight="1" x14ac:dyDescent="0.2">
      <c r="A31" s="62">
        <f t="shared" si="0"/>
        <v>1</v>
      </c>
      <c r="B31" s="63">
        <f t="shared" si="6"/>
        <v>45032</v>
      </c>
      <c r="C31" s="64"/>
      <c r="D31" s="64"/>
      <c r="E31" s="64"/>
      <c r="F31" s="64"/>
      <c r="G31" s="64"/>
      <c r="H31" s="64"/>
      <c r="I31" s="64"/>
      <c r="J31" s="68">
        <f t="shared" si="1"/>
        <v>0</v>
      </c>
      <c r="K31" s="68">
        <f t="shared" si="1"/>
        <v>0</v>
      </c>
      <c r="L31" s="56">
        <f t="shared" si="1"/>
        <v>-539.99999999999977</v>
      </c>
      <c r="M31" s="57"/>
      <c r="N31" s="45">
        <f t="shared" si="2"/>
        <v>0</v>
      </c>
      <c r="O31" s="45">
        <f t="shared" si="2"/>
        <v>0</v>
      </c>
      <c r="P31" s="45">
        <f t="shared" si="2"/>
        <v>0</v>
      </c>
      <c r="Q31" s="45">
        <f t="shared" si="2"/>
        <v>0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3"/>
        <v>0</v>
      </c>
      <c r="V31" s="19">
        <f t="shared" si="4"/>
        <v>0</v>
      </c>
      <c r="W31" s="32">
        <f t="shared" si="5"/>
        <v>-539.99999999999955</v>
      </c>
      <c r="X31" s="1">
        <v>3</v>
      </c>
      <c r="Y31" s="1">
        <v>4</v>
      </c>
      <c r="Z31" s="1">
        <v>5</v>
      </c>
      <c r="AA31" s="1">
        <v>6</v>
      </c>
      <c r="AB31" s="1">
        <v>7</v>
      </c>
      <c r="AC31" s="51">
        <v>8</v>
      </c>
      <c r="AD31" s="51">
        <v>9</v>
      </c>
    </row>
    <row r="32" spans="1:30" ht="11.25" customHeight="1" x14ac:dyDescent="0.2">
      <c r="A32" s="59">
        <f t="shared" si="0"/>
        <v>2</v>
      </c>
      <c r="B32" s="60">
        <f t="shared" si="6"/>
        <v>45033</v>
      </c>
      <c r="C32" s="61"/>
      <c r="D32" s="61"/>
      <c r="E32" s="61"/>
      <c r="F32" s="61"/>
      <c r="G32" s="61"/>
      <c r="H32" s="61"/>
      <c r="I32" s="61"/>
      <c r="J32" s="119">
        <f t="shared" si="1"/>
        <v>0</v>
      </c>
      <c r="K32" s="119">
        <f t="shared" si="1"/>
        <v>0</v>
      </c>
      <c r="L32" s="56">
        <f t="shared" si="1"/>
        <v>-547.11999999999978</v>
      </c>
      <c r="M32" s="57"/>
      <c r="N32" s="45">
        <f t="shared" si="2"/>
        <v>0</v>
      </c>
      <c r="O32" s="45">
        <f t="shared" si="2"/>
        <v>0</v>
      </c>
      <c r="P32" s="45">
        <f t="shared" si="2"/>
        <v>0</v>
      </c>
      <c r="Q32" s="45">
        <f t="shared" si="2"/>
        <v>0</v>
      </c>
      <c r="R32" s="45">
        <f t="shared" si="2"/>
        <v>0</v>
      </c>
      <c r="S32" s="45">
        <f t="shared" si="2"/>
        <v>0</v>
      </c>
      <c r="T32" s="45">
        <f t="shared" si="2"/>
        <v>0</v>
      </c>
      <c r="U32" s="45">
        <f t="shared" si="3"/>
        <v>0</v>
      </c>
      <c r="V32" s="19">
        <f t="shared" si="4"/>
        <v>0</v>
      </c>
      <c r="W32" s="32">
        <f t="shared" si="5"/>
        <v>-547.19999999999959</v>
      </c>
      <c r="X32" s="1">
        <v>10</v>
      </c>
      <c r="Y32" s="1">
        <v>11</v>
      </c>
      <c r="Z32" s="1">
        <v>12</v>
      </c>
      <c r="AA32" s="1">
        <v>13</v>
      </c>
      <c r="AB32" s="1">
        <v>14</v>
      </c>
      <c r="AC32" s="51">
        <v>15</v>
      </c>
      <c r="AD32" s="51">
        <v>16</v>
      </c>
    </row>
    <row r="33" spans="1:30" ht="11.25" customHeight="1" x14ac:dyDescent="0.2">
      <c r="A33" s="120">
        <f t="shared" si="0"/>
        <v>3</v>
      </c>
      <c r="B33" s="121">
        <f t="shared" si="6"/>
        <v>45034</v>
      </c>
      <c r="C33" s="101"/>
      <c r="D33" s="101"/>
      <c r="E33" s="101"/>
      <c r="F33" s="101"/>
      <c r="G33" s="101"/>
      <c r="H33" s="101"/>
      <c r="I33" s="101"/>
      <c r="J33" s="119">
        <f t="shared" si="1"/>
        <v>0</v>
      </c>
      <c r="K33" s="119">
        <f t="shared" si="1"/>
        <v>0</v>
      </c>
      <c r="L33" s="56">
        <f t="shared" si="1"/>
        <v>-554.23999999999978</v>
      </c>
      <c r="M33" s="118"/>
      <c r="N33" s="19">
        <f t="shared" si="2"/>
        <v>0</v>
      </c>
      <c r="O33" s="19">
        <f t="shared" si="2"/>
        <v>0</v>
      </c>
      <c r="P33" s="19">
        <f t="shared" si="2"/>
        <v>0</v>
      </c>
      <c r="Q33" s="19">
        <f t="shared" si="2"/>
        <v>0</v>
      </c>
      <c r="R33" s="19">
        <f t="shared" si="2"/>
        <v>0</v>
      </c>
      <c r="S33" s="19">
        <f t="shared" si="2"/>
        <v>0</v>
      </c>
      <c r="T33" s="19">
        <f>(I33-TRUNC(I33,0))/0.6+TRUNC(I33)</f>
        <v>0</v>
      </c>
      <c r="U33" s="19">
        <f t="shared" si="3"/>
        <v>0</v>
      </c>
      <c r="V33" s="19">
        <f t="shared" si="4"/>
        <v>0</v>
      </c>
      <c r="W33" s="32">
        <f t="shared" si="5"/>
        <v>-554.39999999999964</v>
      </c>
      <c r="X33" s="1">
        <v>17</v>
      </c>
      <c r="Y33" s="1">
        <v>18</v>
      </c>
      <c r="Z33" s="1">
        <v>19</v>
      </c>
      <c r="AA33" s="1">
        <v>20</v>
      </c>
      <c r="AB33" s="1">
        <v>21</v>
      </c>
      <c r="AC33" s="51">
        <v>22</v>
      </c>
      <c r="AD33" s="51">
        <v>23</v>
      </c>
    </row>
    <row r="34" spans="1:30" ht="11.25" customHeight="1" x14ac:dyDescent="0.2">
      <c r="A34" s="62">
        <f t="shared" si="0"/>
        <v>4</v>
      </c>
      <c r="B34" s="63">
        <f t="shared" si="6"/>
        <v>45035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-561.35999999999979</v>
      </c>
      <c r="M34" s="1"/>
      <c r="N34" s="19">
        <f t="shared" si="2"/>
        <v>0</v>
      </c>
      <c r="O34" s="19">
        <f t="shared" si="2"/>
        <v>0</v>
      </c>
      <c r="P34" s="19">
        <f t="shared" si="2"/>
        <v>0</v>
      </c>
      <c r="Q34" s="19">
        <f t="shared" si="2"/>
        <v>0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3"/>
        <v>0</v>
      </c>
      <c r="V34" s="19">
        <f t="shared" si="4"/>
        <v>0</v>
      </c>
      <c r="W34" s="32">
        <f t="shared" si="5"/>
        <v>-561.59999999999968</v>
      </c>
      <c r="X34" s="1">
        <v>24</v>
      </c>
      <c r="Y34" s="1">
        <v>25</v>
      </c>
      <c r="Z34" s="1">
        <v>26</v>
      </c>
      <c r="AA34" s="1">
        <v>27</v>
      </c>
      <c r="AB34" s="1">
        <v>28</v>
      </c>
      <c r="AC34" s="51">
        <v>29</v>
      </c>
      <c r="AD34" s="51">
        <v>30</v>
      </c>
    </row>
    <row r="35" spans="1:30" ht="11.25" customHeight="1" x14ac:dyDescent="0.2">
      <c r="A35" s="62">
        <f t="shared" si="0"/>
        <v>5</v>
      </c>
      <c r="B35" s="63">
        <f t="shared" si="6"/>
        <v>45036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-568.47999999999979</v>
      </c>
      <c r="M35" s="1"/>
      <c r="N35" s="19">
        <f t="shared" si="2"/>
        <v>0</v>
      </c>
      <c r="O35" s="19">
        <f t="shared" si="2"/>
        <v>0</v>
      </c>
      <c r="P35" s="19">
        <f t="shared" si="2"/>
        <v>0</v>
      </c>
      <c r="Q35" s="19">
        <f t="shared" si="2"/>
        <v>0</v>
      </c>
      <c r="R35" s="19">
        <f t="shared" si="2"/>
        <v>0</v>
      </c>
      <c r="S35" s="19">
        <f t="shared" si="2"/>
        <v>0</v>
      </c>
      <c r="T35" s="19">
        <f t="shared" si="2"/>
        <v>0</v>
      </c>
      <c r="U35" s="19">
        <f t="shared" si="3"/>
        <v>0</v>
      </c>
      <c r="V35" s="19">
        <f t="shared" si="4"/>
        <v>0</v>
      </c>
      <c r="W35" s="32">
        <f t="shared" si="5"/>
        <v>-568.79999999999973</v>
      </c>
      <c r="X35" s="1"/>
      <c r="Y35" s="1"/>
      <c r="Z35" s="1"/>
      <c r="AA35" s="1"/>
      <c r="AB35" s="1"/>
      <c r="AC35" s="51"/>
      <c r="AD35" s="51"/>
    </row>
    <row r="36" spans="1:30" ht="11.25" customHeight="1" x14ac:dyDescent="0.2">
      <c r="A36" s="62">
        <f t="shared" si="0"/>
        <v>6</v>
      </c>
      <c r="B36" s="63">
        <f t="shared" si="6"/>
        <v>45037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-575.99999999999989</v>
      </c>
      <c r="M36" s="65"/>
      <c r="N36" s="19">
        <f t="shared" si="2"/>
        <v>0</v>
      </c>
      <c r="O36" s="19">
        <f t="shared" si="2"/>
        <v>0</v>
      </c>
      <c r="P36" s="19">
        <f t="shared" si="2"/>
        <v>0</v>
      </c>
      <c r="Q36" s="19">
        <f t="shared" si="2"/>
        <v>0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9">
        <f t="shared" si="3"/>
        <v>0</v>
      </c>
      <c r="V36" s="19">
        <f t="shared" si="4"/>
        <v>0</v>
      </c>
      <c r="W36" s="32">
        <f t="shared" si="5"/>
        <v>-575.99999999999977</v>
      </c>
    </row>
    <row r="37" spans="1:30" ht="11.25" customHeight="1" x14ac:dyDescent="0.2">
      <c r="A37" s="62">
        <f t="shared" si="0"/>
        <v>7</v>
      </c>
      <c r="B37" s="63">
        <f t="shared" si="6"/>
        <v>45038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-575.99999999999989</v>
      </c>
      <c r="M37" s="1"/>
      <c r="N37" s="19">
        <f t="shared" si="2"/>
        <v>0</v>
      </c>
      <c r="O37" s="19">
        <f t="shared" si="2"/>
        <v>0</v>
      </c>
      <c r="P37" s="19">
        <f t="shared" si="2"/>
        <v>0</v>
      </c>
      <c r="Q37" s="19">
        <f t="shared" si="2"/>
        <v>0</v>
      </c>
      <c r="R37" s="19">
        <f t="shared" si="2"/>
        <v>0</v>
      </c>
      <c r="S37" s="19">
        <f t="shared" si="2"/>
        <v>0</v>
      </c>
      <c r="T37" s="19">
        <f t="shared" si="2"/>
        <v>0</v>
      </c>
      <c r="U37" s="19">
        <f t="shared" si="3"/>
        <v>0</v>
      </c>
      <c r="V37" s="19">
        <f t="shared" si="4"/>
        <v>0</v>
      </c>
      <c r="W37" s="32">
        <f t="shared" si="5"/>
        <v>-575.99999999999977</v>
      </c>
    </row>
    <row r="38" spans="1:30" ht="11.25" customHeight="1" x14ac:dyDescent="0.2">
      <c r="A38" s="62">
        <f t="shared" si="0"/>
        <v>1</v>
      </c>
      <c r="B38" s="63">
        <f t="shared" si="6"/>
        <v>45039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-575.99999999999989</v>
      </c>
      <c r="M38" s="1"/>
      <c r="N38" s="19">
        <f t="shared" si="2"/>
        <v>0</v>
      </c>
      <c r="O38" s="19">
        <f t="shared" si="2"/>
        <v>0</v>
      </c>
      <c r="P38" s="19">
        <f t="shared" si="2"/>
        <v>0</v>
      </c>
      <c r="Q38" s="19">
        <f t="shared" si="2"/>
        <v>0</v>
      </c>
      <c r="R38" s="19">
        <f t="shared" si="2"/>
        <v>0</v>
      </c>
      <c r="S38" s="19">
        <f t="shared" si="2"/>
        <v>0</v>
      </c>
      <c r="T38" s="19">
        <f t="shared" si="2"/>
        <v>0</v>
      </c>
      <c r="U38" s="19">
        <f t="shared" si="3"/>
        <v>0</v>
      </c>
      <c r="V38" s="19">
        <f t="shared" si="4"/>
        <v>0</v>
      </c>
      <c r="W38" s="32">
        <f t="shared" si="5"/>
        <v>-575.99999999999977</v>
      </c>
    </row>
    <row r="39" spans="1:30" ht="11.25" customHeight="1" x14ac:dyDescent="0.2">
      <c r="A39" s="62">
        <f t="shared" si="0"/>
        <v>2</v>
      </c>
      <c r="B39" s="63">
        <f t="shared" si="6"/>
        <v>45040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-583.11999999999989</v>
      </c>
      <c r="M39" s="1"/>
      <c r="N39" s="19">
        <f t="shared" si="2"/>
        <v>0</v>
      </c>
      <c r="O39" s="19">
        <f t="shared" si="2"/>
        <v>0</v>
      </c>
      <c r="P39" s="19">
        <f t="shared" si="2"/>
        <v>0</v>
      </c>
      <c r="Q39" s="19">
        <f t="shared" si="2"/>
        <v>0</v>
      </c>
      <c r="R39" s="19">
        <f t="shared" si="2"/>
        <v>0</v>
      </c>
      <c r="S39" s="19">
        <f t="shared" si="2"/>
        <v>0</v>
      </c>
      <c r="T39" s="19">
        <f t="shared" si="2"/>
        <v>0</v>
      </c>
      <c r="U39" s="19">
        <f t="shared" si="3"/>
        <v>0</v>
      </c>
      <c r="V39" s="19">
        <f t="shared" si="4"/>
        <v>0</v>
      </c>
      <c r="W39" s="32">
        <f t="shared" si="5"/>
        <v>-583.19999999999982</v>
      </c>
    </row>
    <row r="40" spans="1:30" ht="11.25" customHeight="1" x14ac:dyDescent="0.2">
      <c r="A40" s="62">
        <f t="shared" si="0"/>
        <v>3</v>
      </c>
      <c r="B40" s="63">
        <f t="shared" si="6"/>
        <v>45041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-590.2399999999999</v>
      </c>
      <c r="M40" s="1"/>
      <c r="N40" s="19">
        <f t="shared" si="2"/>
        <v>0</v>
      </c>
      <c r="O40" s="19">
        <f t="shared" si="2"/>
        <v>0</v>
      </c>
      <c r="P40" s="19">
        <f t="shared" si="2"/>
        <v>0</v>
      </c>
      <c r="Q40" s="19">
        <f t="shared" si="2"/>
        <v>0</v>
      </c>
      <c r="R40" s="19">
        <f t="shared" si="2"/>
        <v>0</v>
      </c>
      <c r="S40" s="19">
        <f t="shared" si="2"/>
        <v>0</v>
      </c>
      <c r="T40" s="19">
        <f t="shared" si="2"/>
        <v>0</v>
      </c>
      <c r="U40" s="19">
        <f t="shared" si="3"/>
        <v>0</v>
      </c>
      <c r="V40" s="19">
        <f t="shared" si="4"/>
        <v>0</v>
      </c>
      <c r="W40" s="32">
        <f t="shared" si="5"/>
        <v>-590.39999999999986</v>
      </c>
    </row>
    <row r="41" spans="1:30" ht="11.25" customHeight="1" x14ac:dyDescent="0.2">
      <c r="A41" s="62">
        <f t="shared" si="0"/>
        <v>4</v>
      </c>
      <c r="B41" s="63">
        <f t="shared" si="6"/>
        <v>45042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-597.3599999999999</v>
      </c>
      <c r="M41" s="1"/>
      <c r="N41" s="19">
        <f t="shared" si="2"/>
        <v>0</v>
      </c>
      <c r="O41" s="19">
        <f t="shared" si="2"/>
        <v>0</v>
      </c>
      <c r="P41" s="19">
        <f t="shared" si="2"/>
        <v>0</v>
      </c>
      <c r="Q41" s="19">
        <f t="shared" si="2"/>
        <v>0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3"/>
        <v>0</v>
      </c>
      <c r="V41" s="19">
        <f t="shared" si="4"/>
        <v>0</v>
      </c>
      <c r="W41" s="32">
        <f t="shared" si="5"/>
        <v>-597.59999999999991</v>
      </c>
    </row>
    <row r="42" spans="1:30" ht="11.25" customHeight="1" x14ac:dyDescent="0.2">
      <c r="A42" s="62">
        <f t="shared" si="0"/>
        <v>5</v>
      </c>
      <c r="B42" s="63">
        <f t="shared" si="6"/>
        <v>45043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-604.48</v>
      </c>
      <c r="M42" s="1"/>
      <c r="N42" s="19">
        <f t="shared" si="2"/>
        <v>0</v>
      </c>
      <c r="O42" s="19">
        <f t="shared" si="2"/>
        <v>0</v>
      </c>
      <c r="P42" s="19">
        <f t="shared" si="2"/>
        <v>0</v>
      </c>
      <c r="Q42" s="19">
        <f t="shared" si="2"/>
        <v>0</v>
      </c>
      <c r="R42" s="19">
        <f t="shared" si="2"/>
        <v>0</v>
      </c>
      <c r="S42" s="19">
        <f t="shared" si="2"/>
        <v>0</v>
      </c>
      <c r="T42" s="19">
        <f t="shared" si="2"/>
        <v>0</v>
      </c>
      <c r="U42" s="19">
        <f t="shared" si="3"/>
        <v>0</v>
      </c>
      <c r="V42" s="19">
        <f t="shared" si="4"/>
        <v>0</v>
      </c>
      <c r="W42" s="32">
        <f t="shared" si="5"/>
        <v>-604.79999999999995</v>
      </c>
    </row>
    <row r="43" spans="1:30" ht="11.25" customHeight="1" x14ac:dyDescent="0.2">
      <c r="A43" s="62">
        <f t="shared" si="0"/>
        <v>6</v>
      </c>
      <c r="B43" s="63">
        <f t="shared" si="6"/>
        <v>45044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-612</v>
      </c>
      <c r="M43" s="1"/>
      <c r="N43" s="19">
        <f t="shared" si="2"/>
        <v>0</v>
      </c>
      <c r="O43" s="19">
        <f t="shared" si="2"/>
        <v>0</v>
      </c>
      <c r="P43" s="19">
        <f t="shared" si="2"/>
        <v>0</v>
      </c>
      <c r="Q43" s="19">
        <f t="shared" si="2"/>
        <v>0</v>
      </c>
      <c r="R43" s="19">
        <f t="shared" si="2"/>
        <v>0</v>
      </c>
      <c r="S43" s="19">
        <f t="shared" si="2"/>
        <v>0</v>
      </c>
      <c r="T43" s="19">
        <f t="shared" si="2"/>
        <v>0</v>
      </c>
      <c r="U43" s="19">
        <f t="shared" si="3"/>
        <v>0</v>
      </c>
      <c r="V43" s="19">
        <f t="shared" si="4"/>
        <v>0</v>
      </c>
      <c r="W43" s="32">
        <f t="shared" si="5"/>
        <v>-612</v>
      </c>
    </row>
    <row r="44" spans="1:30" ht="11.25" customHeight="1" x14ac:dyDescent="0.2">
      <c r="A44" s="62">
        <f t="shared" si="0"/>
        <v>7</v>
      </c>
      <c r="B44" s="63">
        <f t="shared" si="6"/>
        <v>45045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-612</v>
      </c>
      <c r="M44" s="1"/>
      <c r="N44" s="19">
        <f t="shared" si="2"/>
        <v>0</v>
      </c>
      <c r="O44" s="19">
        <f t="shared" si="2"/>
        <v>0</v>
      </c>
      <c r="P44" s="19">
        <f t="shared" si="2"/>
        <v>0</v>
      </c>
      <c r="Q44" s="19">
        <f t="shared" si="2"/>
        <v>0</v>
      </c>
      <c r="R44" s="19">
        <f t="shared" si="2"/>
        <v>0</v>
      </c>
      <c r="S44" s="19">
        <f t="shared" si="2"/>
        <v>0</v>
      </c>
      <c r="T44" s="19">
        <f t="shared" si="2"/>
        <v>0</v>
      </c>
      <c r="U44" s="19">
        <f t="shared" si="3"/>
        <v>0</v>
      </c>
      <c r="V44" s="19">
        <f t="shared" si="4"/>
        <v>0</v>
      </c>
      <c r="W44" s="32">
        <f t="shared" si="5"/>
        <v>-612</v>
      </c>
    </row>
    <row r="45" spans="1:30" ht="11.25" customHeight="1" x14ac:dyDescent="0.2">
      <c r="A45" s="62">
        <f t="shared" si="0"/>
        <v>1</v>
      </c>
      <c r="B45" s="63">
        <f t="shared" si="6"/>
        <v>45046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-612</v>
      </c>
      <c r="M45" s="1"/>
      <c r="N45" s="19">
        <f t="shared" si="2"/>
        <v>0</v>
      </c>
      <c r="O45" s="19">
        <f t="shared" si="2"/>
        <v>0</v>
      </c>
      <c r="P45" s="19">
        <f t="shared" si="2"/>
        <v>0</v>
      </c>
      <c r="Q45" s="19">
        <f t="shared" si="2"/>
        <v>0</v>
      </c>
      <c r="R45" s="19">
        <f t="shared" si="2"/>
        <v>0</v>
      </c>
      <c r="S45" s="19">
        <f t="shared" si="2"/>
        <v>0</v>
      </c>
      <c r="T45" s="19">
        <f t="shared" si="2"/>
        <v>0</v>
      </c>
      <c r="U45" s="19">
        <f t="shared" si="3"/>
        <v>0</v>
      </c>
      <c r="V45" s="19">
        <f t="shared" si="4"/>
        <v>0</v>
      </c>
      <c r="W45" s="32">
        <f t="shared" si="5"/>
        <v>-612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-612</v>
      </c>
      <c r="E47" t="s">
        <v>59</v>
      </c>
      <c r="I47" s="20">
        <f>(U9/12)/((F9*4.35)+C47)</f>
        <v>-7.3195725369638422</v>
      </c>
      <c r="J47" s="39" t="s">
        <v>60</v>
      </c>
      <c r="K47" s="40">
        <f>I47/U10</f>
        <v>-0.34374176548089597</v>
      </c>
      <c r="L47" t="s">
        <v>61</v>
      </c>
      <c r="U47" s="42">
        <f>C47*U10</f>
        <v>-13031.812955155232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87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</sheetData>
  <mergeCells count="3">
    <mergeCell ref="C14:D14"/>
    <mergeCell ref="E14:F14"/>
    <mergeCell ref="G14:H14"/>
  </mergeCells>
  <conditionalFormatting sqref="M16:U16 M19:U19 A16:K45 M22:U29 M34:U45 N17:U18 N20:U21 M31:U31 N30:U30 N32:U33">
    <cfRule type="expression" dxfId="51" priority="1" stopIfTrue="1">
      <formula>IF(($A16=7),TRUE,FALSE)</formula>
    </cfRule>
    <cfRule type="expression" dxfId="50" priority="2" stopIfTrue="1">
      <formula>IF(($A16=1),TRUE,FALSE)</formula>
    </cfRule>
  </conditionalFormatting>
  <conditionalFormatting sqref="M33">
    <cfRule type="expression" dxfId="49" priority="69" stopIfTrue="1">
      <formula>IF(($A32=7),TRUE,FALSE)</formula>
    </cfRule>
    <cfRule type="expression" dxfId="48" priority="70" stopIfTrue="1">
      <formula>IF(($A32=1),TRUE,FALSE)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/>
  </sheetPr>
  <dimension ref="A1:AD51"/>
  <sheetViews>
    <sheetView zoomScaleNormal="100" workbookViewId="0">
      <selection activeCell="AG36" sqref="AG36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'Apr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45047</v>
      </c>
      <c r="C12" s="14"/>
      <c r="D12" s="14"/>
      <c r="E12" s="14"/>
      <c r="F12" s="23"/>
      <c r="G12" s="14"/>
      <c r="H12" s="23"/>
      <c r="I12" s="24" t="s">
        <v>19</v>
      </c>
      <c r="J12" s="25">
        <f>'Apr 23'!C47</f>
        <v>-612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-612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6">
        <f t="shared" ref="A16:A46" si="0">WEEKDAY(B16,1)</f>
        <v>2</v>
      </c>
      <c r="B16" s="67">
        <f>B12</f>
        <v>45047</v>
      </c>
      <c r="C16" s="68"/>
      <c r="D16" s="68"/>
      <c r="E16" s="68"/>
      <c r="F16" s="68"/>
      <c r="G16" s="68"/>
      <c r="H16" s="68"/>
      <c r="I16" s="68"/>
      <c r="J16" s="68">
        <f t="shared" ref="J16:L46" si="1">(U16-TRUNC(U16,0))*0.6+TRUNC(U16)</f>
        <v>0</v>
      </c>
      <c r="K16" s="68">
        <f t="shared" si="1"/>
        <v>0</v>
      </c>
      <c r="L16" s="77">
        <f t="shared" si="1"/>
        <v>-619.12</v>
      </c>
      <c r="M16" s="57" t="s">
        <v>88</v>
      </c>
      <c r="N16" s="76">
        <f t="shared" ref="N16:T46" si="2">(C16-TRUNC(C16,0))/0.6+TRUNC(C16)</f>
        <v>0</v>
      </c>
      <c r="O16" s="76">
        <f t="shared" si="2"/>
        <v>0</v>
      </c>
      <c r="P16" s="76">
        <f t="shared" si="2"/>
        <v>0</v>
      </c>
      <c r="Q16" s="76">
        <f t="shared" si="2"/>
        <v>0</v>
      </c>
      <c r="R16" s="76">
        <f t="shared" si="2"/>
        <v>0</v>
      </c>
      <c r="S16" s="76">
        <f t="shared" si="2"/>
        <v>0</v>
      </c>
      <c r="T16" s="76">
        <f t="shared" si="2"/>
        <v>0</v>
      </c>
      <c r="U16" s="76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-619.20000000000005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59">
        <f t="shared" si="0"/>
        <v>3</v>
      </c>
      <c r="B17" s="60">
        <f t="shared" ref="B17:B46" si="6">B16+1</f>
        <v>45048</v>
      </c>
      <c r="C17" s="61"/>
      <c r="D17" s="61"/>
      <c r="E17" s="61"/>
      <c r="F17" s="61"/>
      <c r="G17" s="61"/>
      <c r="H17" s="61"/>
      <c r="I17" s="61"/>
      <c r="J17" s="58">
        <f t="shared" si="1"/>
        <v>0</v>
      </c>
      <c r="K17" s="58">
        <f t="shared" si="1"/>
        <v>0</v>
      </c>
      <c r="L17" s="56">
        <f t="shared" si="1"/>
        <v>-626.24</v>
      </c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-626.40000000000009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59">
        <f t="shared" si="0"/>
        <v>4</v>
      </c>
      <c r="B18" s="60">
        <f t="shared" si="6"/>
        <v>45049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-633.36000000000013</v>
      </c>
      <c r="M18" s="78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-633.60000000000014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59">
        <f t="shared" si="0"/>
        <v>5</v>
      </c>
      <c r="B19" s="60">
        <f t="shared" si="6"/>
        <v>45050</v>
      </c>
      <c r="C19" s="64"/>
      <c r="D19" s="64"/>
      <c r="E19" s="64"/>
      <c r="F19" s="64"/>
      <c r="G19" s="64"/>
      <c r="H19" s="64"/>
      <c r="I19" s="79"/>
      <c r="J19" s="76">
        <f t="shared" si="1"/>
        <v>0</v>
      </c>
      <c r="K19" s="76">
        <f t="shared" si="1"/>
        <v>0</v>
      </c>
      <c r="L19" s="80">
        <f t="shared" si="1"/>
        <v>-640.48000000000013</v>
      </c>
      <c r="M19" s="78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76">
        <f t="shared" si="3"/>
        <v>0</v>
      </c>
      <c r="V19" s="19">
        <f t="shared" si="4"/>
        <v>0</v>
      </c>
      <c r="W19" s="32">
        <f t="shared" si="5"/>
        <v>-640.80000000000018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6</v>
      </c>
      <c r="B20" s="63">
        <f t="shared" si="6"/>
        <v>45051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-648.00000000000011</v>
      </c>
      <c r="M20" s="65"/>
      <c r="N20" s="54">
        <f t="shared" si="2"/>
        <v>0</v>
      </c>
      <c r="O20" s="54">
        <f t="shared" si="2"/>
        <v>0</v>
      </c>
      <c r="P20" s="54">
        <f t="shared" si="2"/>
        <v>0</v>
      </c>
      <c r="Q20" s="54">
        <f t="shared" si="2"/>
        <v>0</v>
      </c>
      <c r="R20" s="54">
        <f t="shared" si="2"/>
        <v>0</v>
      </c>
      <c r="S20" s="54">
        <f t="shared" si="2"/>
        <v>0</v>
      </c>
      <c r="T20" s="54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-648.00000000000023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7</v>
      </c>
      <c r="B21" s="63">
        <f t="shared" si="6"/>
        <v>45052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-648.00000000000011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-648.00000000000023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52">
        <f t="shared" si="0"/>
        <v>1</v>
      </c>
      <c r="B22" s="53">
        <f t="shared" si="6"/>
        <v>45053</v>
      </c>
      <c r="C22" s="55"/>
      <c r="D22" s="55"/>
      <c r="E22" s="55"/>
      <c r="F22" s="55"/>
      <c r="G22" s="55"/>
      <c r="H22" s="55"/>
      <c r="I22" s="55"/>
      <c r="J22" s="55">
        <f t="shared" si="1"/>
        <v>0</v>
      </c>
      <c r="K22" s="55">
        <f t="shared" si="1"/>
        <v>0</v>
      </c>
      <c r="L22" s="56">
        <f t="shared" si="1"/>
        <v>-648.00000000000011</v>
      </c>
      <c r="M22" s="102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5">
        <f t="shared" si="3"/>
        <v>0</v>
      </c>
      <c r="V22" s="19">
        <f t="shared" si="4"/>
        <v>0</v>
      </c>
      <c r="W22" s="32">
        <f t="shared" si="5"/>
        <v>-648.00000000000023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6">
        <f t="shared" si="0"/>
        <v>2</v>
      </c>
      <c r="B23" s="67">
        <f t="shared" si="6"/>
        <v>45054</v>
      </c>
      <c r="C23" s="68"/>
      <c r="D23" s="68"/>
      <c r="E23" s="68"/>
      <c r="F23" s="68"/>
      <c r="G23" s="68"/>
      <c r="H23" s="68"/>
      <c r="I23" s="68"/>
      <c r="J23" s="68">
        <f t="shared" si="1"/>
        <v>0</v>
      </c>
      <c r="K23" s="68">
        <f t="shared" si="1"/>
        <v>0</v>
      </c>
      <c r="L23" s="125">
        <f t="shared" si="1"/>
        <v>-655.12000000000012</v>
      </c>
      <c r="M23" s="69" t="s">
        <v>116</v>
      </c>
      <c r="N23" s="68">
        <f t="shared" si="2"/>
        <v>0</v>
      </c>
      <c r="O23" s="68">
        <f t="shared" si="2"/>
        <v>0</v>
      </c>
      <c r="P23" s="68">
        <f t="shared" si="2"/>
        <v>0</v>
      </c>
      <c r="Q23" s="68">
        <f t="shared" si="2"/>
        <v>0</v>
      </c>
      <c r="R23" s="68">
        <f t="shared" si="2"/>
        <v>0</v>
      </c>
      <c r="S23" s="68">
        <f t="shared" si="2"/>
        <v>0</v>
      </c>
      <c r="T23" s="68">
        <f t="shared" si="2"/>
        <v>0</v>
      </c>
      <c r="U23" s="68">
        <f t="shared" si="3"/>
        <v>0</v>
      </c>
      <c r="V23" s="19">
        <f t="shared" si="4"/>
        <v>0</v>
      </c>
      <c r="W23" s="32">
        <f t="shared" si="5"/>
        <v>-655.20000000000027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3</v>
      </c>
      <c r="B24" s="63">
        <f t="shared" si="6"/>
        <v>45055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-662.24000000000024</v>
      </c>
      <c r="M24" s="65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-662.40000000000032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4</v>
      </c>
      <c r="B25" s="63">
        <f t="shared" si="6"/>
        <v>45056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-669.36000000000024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-669.60000000000036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5</v>
      </c>
      <c r="B26" s="63">
        <f t="shared" si="6"/>
        <v>45057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-676.48000000000025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-676.80000000000041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6</v>
      </c>
      <c r="B27" s="63">
        <f t="shared" si="6"/>
        <v>45058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-684.00000000000023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-684.00000000000045</v>
      </c>
    </row>
    <row r="28" spans="1:30" ht="11.25" customHeight="1" x14ac:dyDescent="0.2">
      <c r="A28" s="62">
        <f t="shared" si="0"/>
        <v>7</v>
      </c>
      <c r="B28" s="63">
        <f t="shared" si="6"/>
        <v>45059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-684.00000000000023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-684.00000000000045</v>
      </c>
      <c r="X28" s="8" t="s">
        <v>89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1</v>
      </c>
      <c r="B29" s="63">
        <f t="shared" si="6"/>
        <v>45060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-684.00000000000023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-684.00000000000045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2</v>
      </c>
      <c r="B30" s="63">
        <f t="shared" si="6"/>
        <v>45061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-691.12000000000035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-691.2000000000005</v>
      </c>
      <c r="X30" s="1">
        <v>1</v>
      </c>
      <c r="Y30" s="1">
        <v>2</v>
      </c>
      <c r="Z30" s="1">
        <v>3</v>
      </c>
      <c r="AA30" s="1">
        <v>4</v>
      </c>
      <c r="AB30" s="1">
        <v>5</v>
      </c>
      <c r="AC30" s="12">
        <v>6</v>
      </c>
      <c r="AD30" s="12">
        <v>7</v>
      </c>
    </row>
    <row r="31" spans="1:30" ht="11.25" customHeight="1" x14ac:dyDescent="0.2">
      <c r="A31" s="62">
        <f t="shared" si="0"/>
        <v>3</v>
      </c>
      <c r="B31" s="63">
        <f t="shared" si="6"/>
        <v>45062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-698.24000000000035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-698.40000000000055</v>
      </c>
      <c r="X31" s="1">
        <v>8</v>
      </c>
      <c r="Y31" s="1">
        <v>9</v>
      </c>
      <c r="Z31" s="1">
        <v>10</v>
      </c>
      <c r="AA31" s="1">
        <v>11</v>
      </c>
      <c r="AB31" s="1">
        <v>12</v>
      </c>
      <c r="AC31" s="12">
        <v>13</v>
      </c>
      <c r="AD31" s="12">
        <v>14</v>
      </c>
    </row>
    <row r="32" spans="1:30" ht="11.25" customHeight="1" x14ac:dyDescent="0.2">
      <c r="A32" s="62">
        <f t="shared" si="0"/>
        <v>4</v>
      </c>
      <c r="B32" s="63">
        <f t="shared" si="6"/>
        <v>45063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-705.36000000000035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-705.60000000000059</v>
      </c>
      <c r="X32" s="1">
        <v>15</v>
      </c>
      <c r="Y32" s="1">
        <v>16</v>
      </c>
      <c r="Z32" s="1">
        <v>17</v>
      </c>
      <c r="AA32" s="1">
        <v>18</v>
      </c>
      <c r="AB32" s="1">
        <v>19</v>
      </c>
      <c r="AC32" s="12">
        <v>20</v>
      </c>
      <c r="AD32" s="12">
        <v>21</v>
      </c>
    </row>
    <row r="33" spans="1:30" ht="11.25" customHeight="1" x14ac:dyDescent="0.2">
      <c r="A33" s="62">
        <f t="shared" si="0"/>
        <v>5</v>
      </c>
      <c r="B33" s="63">
        <f t="shared" si="6"/>
        <v>45064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-712.48000000000036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-712.80000000000064</v>
      </c>
      <c r="X33" s="1">
        <v>22</v>
      </c>
      <c r="Y33" s="1">
        <v>23</v>
      </c>
      <c r="Z33" s="1">
        <v>24</v>
      </c>
      <c r="AA33" s="1">
        <v>25</v>
      </c>
      <c r="AB33" s="1">
        <v>26</v>
      </c>
      <c r="AC33" s="12">
        <v>27</v>
      </c>
      <c r="AD33" s="12">
        <v>28</v>
      </c>
    </row>
    <row r="34" spans="1:30" ht="11.25" customHeight="1" x14ac:dyDescent="0.2">
      <c r="A34" s="62">
        <f t="shared" si="0"/>
        <v>6</v>
      </c>
      <c r="B34" s="63">
        <f t="shared" si="6"/>
        <v>45065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-720.00000000000045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-720.00000000000068</v>
      </c>
      <c r="X34" s="1">
        <v>29</v>
      </c>
      <c r="Y34" s="1">
        <v>30</v>
      </c>
      <c r="Z34" s="1">
        <v>31</v>
      </c>
      <c r="AA34" s="1"/>
      <c r="AB34" s="1"/>
      <c r="AC34" s="12"/>
      <c r="AD34" s="12"/>
    </row>
    <row r="35" spans="1:30" ht="11.25" customHeight="1" x14ac:dyDescent="0.2">
      <c r="A35" s="62">
        <f t="shared" si="0"/>
        <v>7</v>
      </c>
      <c r="B35" s="63">
        <f t="shared" si="6"/>
        <v>45066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-720.00000000000045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-720.00000000000068</v>
      </c>
    </row>
    <row r="36" spans="1:30" ht="11.25" customHeight="1" x14ac:dyDescent="0.2">
      <c r="A36" s="62">
        <f t="shared" si="0"/>
        <v>1</v>
      </c>
      <c r="B36" s="63">
        <f t="shared" si="6"/>
        <v>45067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-720.00000000000045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-720.00000000000068</v>
      </c>
    </row>
    <row r="37" spans="1:30" ht="11.25" customHeight="1" x14ac:dyDescent="0.2">
      <c r="A37" s="62">
        <f t="shared" si="0"/>
        <v>2</v>
      </c>
      <c r="B37" s="63">
        <f t="shared" si="6"/>
        <v>45068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-727.12000000000046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-727.20000000000073</v>
      </c>
    </row>
    <row r="38" spans="1:30" ht="11.25" customHeight="1" x14ac:dyDescent="0.2">
      <c r="A38" s="62">
        <f t="shared" si="0"/>
        <v>3</v>
      </c>
      <c r="B38" s="63">
        <f t="shared" si="6"/>
        <v>45069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-734.24000000000046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-734.40000000000077</v>
      </c>
    </row>
    <row r="39" spans="1:30" ht="11.25" customHeight="1" x14ac:dyDescent="0.2">
      <c r="A39" s="62">
        <f t="shared" si="0"/>
        <v>4</v>
      </c>
      <c r="B39" s="63">
        <f t="shared" si="6"/>
        <v>45070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-741.36000000000047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-741.60000000000082</v>
      </c>
    </row>
    <row r="40" spans="1:30" ht="11.25" customHeight="1" x14ac:dyDescent="0.2">
      <c r="A40" s="62">
        <f t="shared" si="0"/>
        <v>5</v>
      </c>
      <c r="B40" s="63">
        <f t="shared" si="6"/>
        <v>45071</v>
      </c>
      <c r="C40" s="64"/>
      <c r="D40" s="64"/>
      <c r="E40" s="64"/>
      <c r="F40" s="64"/>
      <c r="G40" s="64"/>
      <c r="H40" s="64"/>
      <c r="I40" s="79"/>
      <c r="J40" s="76">
        <f t="shared" si="1"/>
        <v>0</v>
      </c>
      <c r="K40" s="76">
        <f t="shared" si="1"/>
        <v>0</v>
      </c>
      <c r="L40" s="56">
        <f t="shared" si="1"/>
        <v>-748.48000000000047</v>
      </c>
      <c r="M40" s="1"/>
      <c r="N40" s="54">
        <f t="shared" ref="N40:T40" si="7">(C40-TRUNC(C40,0))/0.6+TRUNC(C40)</f>
        <v>0</v>
      </c>
      <c r="O40" s="54">
        <f t="shared" si="7"/>
        <v>0</v>
      </c>
      <c r="P40" s="54">
        <f t="shared" si="7"/>
        <v>0</v>
      </c>
      <c r="Q40" s="54">
        <f t="shared" si="7"/>
        <v>0</v>
      </c>
      <c r="R40" s="54">
        <f t="shared" si="7"/>
        <v>0</v>
      </c>
      <c r="S40" s="54">
        <f t="shared" si="7"/>
        <v>0</v>
      </c>
      <c r="T40" s="54">
        <f t="shared" si="7"/>
        <v>0</v>
      </c>
      <c r="U40" s="71">
        <f>O40-N40+Q40-P40+S40-R40+T40</f>
        <v>0</v>
      </c>
      <c r="V40" s="19">
        <f t="shared" si="4"/>
        <v>0</v>
      </c>
      <c r="W40" s="32">
        <f t="shared" si="5"/>
        <v>-748.80000000000086</v>
      </c>
    </row>
    <row r="41" spans="1:30" ht="11.25" customHeight="1" x14ac:dyDescent="0.2">
      <c r="A41" s="62">
        <f t="shared" si="0"/>
        <v>6</v>
      </c>
      <c r="B41" s="63">
        <f t="shared" si="6"/>
        <v>45072</v>
      </c>
      <c r="C41" s="64"/>
      <c r="D41" s="64"/>
      <c r="E41" s="64"/>
      <c r="F41" s="64"/>
      <c r="G41" s="64"/>
      <c r="H41" s="64"/>
      <c r="I41" s="64"/>
      <c r="J41" s="58">
        <f>(U41-TRUNC(U41,0))*0.6+TRUNC(U41)</f>
        <v>0</v>
      </c>
      <c r="K41" s="58">
        <f>(V41-TRUNC(V41,0))*0.6+TRUNC(V41)</f>
        <v>0</v>
      </c>
      <c r="L41" s="56">
        <f t="shared" si="1"/>
        <v>-756.00000000000057</v>
      </c>
      <c r="M41" s="78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-756.00000000000091</v>
      </c>
    </row>
    <row r="42" spans="1:30" ht="11.25" customHeight="1" x14ac:dyDescent="0.2">
      <c r="A42" s="62">
        <f t="shared" si="0"/>
        <v>7</v>
      </c>
      <c r="B42" s="63">
        <f t="shared" si="6"/>
        <v>45073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-756.00000000000057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-756.00000000000091</v>
      </c>
    </row>
    <row r="43" spans="1:30" ht="11.25" customHeight="1" x14ac:dyDescent="0.2">
      <c r="A43" s="52">
        <f t="shared" si="0"/>
        <v>1</v>
      </c>
      <c r="B43" s="53">
        <f t="shared" si="6"/>
        <v>45074</v>
      </c>
      <c r="C43" s="55"/>
      <c r="D43" s="55"/>
      <c r="E43" s="55"/>
      <c r="F43" s="55"/>
      <c r="G43" s="55"/>
      <c r="H43" s="55"/>
      <c r="I43" s="55"/>
      <c r="J43" s="55">
        <f t="shared" si="1"/>
        <v>0</v>
      </c>
      <c r="K43" s="55">
        <f t="shared" si="1"/>
        <v>0</v>
      </c>
      <c r="L43" s="56">
        <f t="shared" si="1"/>
        <v>-756.00000000000057</v>
      </c>
      <c r="M43" s="57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5">
        <f t="shared" si="3"/>
        <v>0</v>
      </c>
      <c r="V43" s="19">
        <f t="shared" si="4"/>
        <v>0</v>
      </c>
      <c r="W43" s="32">
        <f t="shared" si="5"/>
        <v>-756.00000000000091</v>
      </c>
    </row>
    <row r="44" spans="1:30" ht="11.25" customHeight="1" x14ac:dyDescent="0.2">
      <c r="A44" s="66">
        <f t="shared" si="0"/>
        <v>2</v>
      </c>
      <c r="B44" s="67">
        <f t="shared" si="6"/>
        <v>45075</v>
      </c>
      <c r="C44" s="68"/>
      <c r="D44" s="68"/>
      <c r="E44" s="68"/>
      <c r="F44" s="68"/>
      <c r="G44" s="68"/>
      <c r="H44" s="68"/>
      <c r="I44" s="68"/>
      <c r="J44" s="68">
        <f t="shared" si="1"/>
        <v>0</v>
      </c>
      <c r="K44" s="68">
        <f t="shared" si="1"/>
        <v>0</v>
      </c>
      <c r="L44" s="125">
        <f t="shared" si="1"/>
        <v>-763.12000000000057</v>
      </c>
      <c r="M44" s="69" t="s">
        <v>117</v>
      </c>
      <c r="N44" s="68">
        <f t="shared" si="2"/>
        <v>0</v>
      </c>
      <c r="O44" s="68">
        <f t="shared" si="2"/>
        <v>0</v>
      </c>
      <c r="P44" s="68">
        <f t="shared" si="2"/>
        <v>0</v>
      </c>
      <c r="Q44" s="68">
        <f t="shared" si="2"/>
        <v>0</v>
      </c>
      <c r="R44" s="68">
        <f t="shared" si="2"/>
        <v>0</v>
      </c>
      <c r="S44" s="68">
        <f t="shared" si="2"/>
        <v>0</v>
      </c>
      <c r="T44" s="68">
        <f t="shared" si="2"/>
        <v>0</v>
      </c>
      <c r="U44" s="68">
        <f t="shared" si="3"/>
        <v>0</v>
      </c>
      <c r="V44" s="19">
        <f t="shared" si="4"/>
        <v>0</v>
      </c>
      <c r="W44" s="32">
        <f t="shared" si="5"/>
        <v>-763.20000000000095</v>
      </c>
    </row>
    <row r="45" spans="1:30" ht="11.25" customHeight="1" x14ac:dyDescent="0.2">
      <c r="A45" s="59">
        <f t="shared" si="0"/>
        <v>3</v>
      </c>
      <c r="B45" s="60">
        <f t="shared" si="6"/>
        <v>45076</v>
      </c>
      <c r="C45" s="61"/>
      <c r="D45" s="61"/>
      <c r="E45" s="61"/>
      <c r="F45" s="61"/>
      <c r="G45" s="61"/>
      <c r="H45" s="61"/>
      <c r="I45" s="70"/>
      <c r="J45" s="58">
        <f t="shared" si="1"/>
        <v>0</v>
      </c>
      <c r="K45" s="58">
        <f t="shared" si="1"/>
        <v>0</v>
      </c>
      <c r="L45" s="56">
        <f t="shared" si="1"/>
        <v>-770.24000000000058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-770.400000000001</v>
      </c>
    </row>
    <row r="46" spans="1:30" ht="11.25" customHeight="1" x14ac:dyDescent="0.2">
      <c r="A46" s="62">
        <f t="shared" si="0"/>
        <v>4</v>
      </c>
      <c r="B46" s="63">
        <f t="shared" si="6"/>
        <v>45077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-777.36000000000058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-777.60000000000105</v>
      </c>
    </row>
    <row r="47" spans="1:3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X47" t="s">
        <v>62</v>
      </c>
    </row>
    <row r="48" spans="1:30" ht="11.25" customHeight="1" x14ac:dyDescent="0.2">
      <c r="A48" s="81" t="s">
        <v>58</v>
      </c>
      <c r="B48" s="1"/>
      <c r="C48" s="56">
        <f>L46</f>
        <v>-777.36000000000058</v>
      </c>
      <c r="D48" s="1"/>
      <c r="E48" s="1" t="s">
        <v>59</v>
      </c>
      <c r="F48" s="1"/>
      <c r="G48" s="1"/>
      <c r="H48" s="1"/>
      <c r="I48" s="82">
        <f>(U9/12)/((F9*4.35)+C48)</f>
        <v>-5.3697617973666638</v>
      </c>
      <c r="J48" s="83" t="s">
        <v>60</v>
      </c>
      <c r="K48" s="84">
        <f>I48/U10</f>
        <v>-0.25217475352793328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85">
        <f>C48*U10</f>
        <v>-16552.957710489343</v>
      </c>
    </row>
    <row r="49" spans="1:30" ht="11.25" customHeight="1" x14ac:dyDescent="0.2">
      <c r="C49" s="20"/>
      <c r="D49" s="39"/>
      <c r="E49" s="40"/>
      <c r="J49" s="41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</sheetData>
  <mergeCells count="3">
    <mergeCell ref="C14:D14"/>
    <mergeCell ref="E14:F14"/>
    <mergeCell ref="G14:H14"/>
  </mergeCells>
  <conditionalFormatting sqref="M16:U16 A16:K46 N17:U17 M18:U18 N19:U19 M46:U46 M41:U42 N40:U40 N43:U45 M20:U21 M23:U39 N22:U22">
    <cfRule type="expression" dxfId="47" priority="3" stopIfTrue="1">
      <formula>IF(($A16=7),TRUE,FALSE)</formula>
    </cfRule>
    <cfRule type="expression" dxfId="46" priority="4" stopIfTrue="1">
      <formula>IF(($A16=1),TRUE,FALSE)</formula>
    </cfRule>
  </conditionalFormatting>
  <conditionalFormatting sqref="M44">
    <cfRule type="expression" dxfId="45" priority="25" stopIfTrue="1">
      <formula>IF(($A40=7),TRUE,FALSE)</formula>
    </cfRule>
    <cfRule type="expression" dxfId="44" priority="26" stopIfTrue="1">
      <formula>IF(($A40=1),TRUE,FALSE)</formula>
    </cfRule>
  </conditionalFormatting>
  <conditionalFormatting sqref="M43">
    <cfRule type="expression" dxfId="43" priority="1" stopIfTrue="1">
      <formula>IF(($A39=7),TRUE,FALSE)</formula>
    </cfRule>
    <cfRule type="expression" dxfId="42" priority="2" stopIfTrue="1">
      <formula>IF(($A39=1),TRUE,FALSE)</formula>
    </cfRule>
  </conditionalFormatting>
  <conditionalFormatting sqref="M16">
    <cfRule type="expression" dxfId="41" priority="79" stopIfTrue="1">
      <formula>IF(($A22=7),TRUE,FALSE)</formula>
    </cfRule>
    <cfRule type="expression" dxfId="40" priority="80" stopIfTrue="1">
      <formula>IF(($A22=1),TRUE,FALSE)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4"/>
  </sheetPr>
  <dimension ref="A1:AD51"/>
  <sheetViews>
    <sheetView topLeftCell="A3" zoomScaleNormal="100" workbookViewId="0">
      <selection activeCell="AF37" sqref="AF37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'May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45078</v>
      </c>
      <c r="C12" s="14"/>
      <c r="D12" s="14"/>
      <c r="E12" s="14"/>
      <c r="F12" s="23"/>
      <c r="G12" s="14"/>
      <c r="H12" s="23"/>
      <c r="I12" s="24" t="s">
        <v>19</v>
      </c>
      <c r="J12" s="25">
        <f>'May 23'!C48</f>
        <v>-777.36000000000058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-777.60000000000093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5" si="0">WEEKDAY(B16,1)</f>
        <v>5</v>
      </c>
      <c r="B16" s="63">
        <f>B12</f>
        <v>45078</v>
      </c>
      <c r="C16" s="64"/>
      <c r="D16" s="64"/>
      <c r="E16" s="64"/>
      <c r="F16" s="64"/>
      <c r="G16" s="64"/>
      <c r="H16" s="64"/>
      <c r="I16" s="64"/>
      <c r="J16" s="58">
        <f t="shared" ref="J16:L45" si="1">(U16-TRUNC(U16,0))*0.6+TRUNC(U16)</f>
        <v>0</v>
      </c>
      <c r="K16" s="58">
        <f t="shared" si="1"/>
        <v>0</v>
      </c>
      <c r="L16" s="56">
        <f t="shared" si="1"/>
        <v>-784.48000000000059</v>
      </c>
      <c r="M16" s="65"/>
      <c r="N16" s="58">
        <f t="shared" ref="N16:T45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5" si="3">O16-N16+Q16-P16+S16-R16+T16</f>
        <v>0</v>
      </c>
      <c r="V16" s="19">
        <f t="shared" ref="V16:V45" si="4">V15+U16</f>
        <v>0</v>
      </c>
      <c r="W16" s="32">
        <f t="shared" ref="W16:W45" si="5">IF(OR(WEEKDAY(B16)=1,WEEKDAY(B16)=7),U16+W15,(U16-($F$9/5))+W15)</f>
        <v>-784.80000000000098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6</v>
      </c>
      <c r="B17" s="63">
        <f t="shared" ref="B17:B45" si="6">B16+1</f>
        <v>45079</v>
      </c>
      <c r="C17" s="101"/>
      <c r="D17" s="101"/>
      <c r="E17" s="101"/>
      <c r="F17" s="101"/>
      <c r="G17" s="101"/>
      <c r="H17" s="101"/>
      <c r="I17" s="101"/>
      <c r="J17" s="115">
        <f t="shared" si="1"/>
        <v>0</v>
      </c>
      <c r="K17" s="115">
        <f t="shared" si="1"/>
        <v>0</v>
      </c>
      <c r="L17" s="56">
        <f t="shared" si="1"/>
        <v>-792.00000000000057</v>
      </c>
      <c r="M17" s="118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-792.00000000000102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7</v>
      </c>
      <c r="B18" s="63">
        <f t="shared" si="6"/>
        <v>45080</v>
      </c>
      <c r="C18" s="54"/>
      <c r="D18" s="54"/>
      <c r="E18" s="54"/>
      <c r="F18" s="54"/>
      <c r="G18" s="54"/>
      <c r="H18" s="54"/>
      <c r="I18" s="68"/>
      <c r="J18" s="54">
        <f t="shared" si="1"/>
        <v>0</v>
      </c>
      <c r="K18" s="54">
        <f t="shared" si="1"/>
        <v>0</v>
      </c>
      <c r="L18" s="56">
        <f t="shared" si="1"/>
        <v>-792.00000000000057</v>
      </c>
      <c r="M18" s="69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-792.00000000000102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1</v>
      </c>
      <c r="B19" s="63">
        <f t="shared" si="6"/>
        <v>45081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-792.00000000000057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-792.00000000000102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2</v>
      </c>
      <c r="B20" s="63">
        <f t="shared" si="6"/>
        <v>45082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-799.12000000000069</v>
      </c>
      <c r="M20" s="1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-799.20000000000107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3</v>
      </c>
      <c r="B21" s="63">
        <f t="shared" si="6"/>
        <v>45083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-806.24000000000069</v>
      </c>
      <c r="M21" s="65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-806.40000000000111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4</v>
      </c>
      <c r="B22" s="63">
        <f t="shared" si="6"/>
        <v>45084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-813.3600000000007</v>
      </c>
      <c r="M22" s="1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-813.60000000000116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5</v>
      </c>
      <c r="B23" s="63">
        <f t="shared" si="6"/>
        <v>45085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-820.4800000000007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-820.80000000000121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6</v>
      </c>
      <c r="B24" s="63">
        <f t="shared" si="6"/>
        <v>45086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-828.0000000000008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-828.00000000000125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7</v>
      </c>
      <c r="B25" s="63">
        <f t="shared" si="6"/>
        <v>45087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-828.0000000000008</v>
      </c>
      <c r="M25" s="57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-828.00000000000125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1</v>
      </c>
      <c r="B26" s="63">
        <f t="shared" si="6"/>
        <v>45088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-828.0000000000008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-828.00000000000125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2</v>
      </c>
      <c r="B27" s="63">
        <f t="shared" si="6"/>
        <v>45089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-835.1200000000008</v>
      </c>
      <c r="M27" s="1"/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-835.2000000000013</v>
      </c>
    </row>
    <row r="28" spans="1:30" ht="11.25" customHeight="1" x14ac:dyDescent="0.2">
      <c r="A28" s="62">
        <f t="shared" si="0"/>
        <v>3</v>
      </c>
      <c r="B28" s="63">
        <f t="shared" si="6"/>
        <v>45090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-842.2400000000008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-842.40000000000134</v>
      </c>
      <c r="X28" s="8" t="s">
        <v>91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4</v>
      </c>
      <c r="B29" s="63">
        <f t="shared" si="6"/>
        <v>45091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-849.36000000000081</v>
      </c>
      <c r="M29" s="1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-849.60000000000139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5</v>
      </c>
      <c r="B30" s="63">
        <f t="shared" si="6"/>
        <v>45092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-856.48000000000081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-856.80000000000143</v>
      </c>
      <c r="X30" s="1"/>
      <c r="Y30" s="1"/>
      <c r="Z30" s="1"/>
      <c r="AA30" s="1">
        <v>1</v>
      </c>
      <c r="AB30" s="1">
        <v>2</v>
      </c>
      <c r="AC30" s="12">
        <v>3</v>
      </c>
      <c r="AD30" s="12">
        <v>4</v>
      </c>
    </row>
    <row r="31" spans="1:30" ht="11.25" customHeight="1" x14ac:dyDescent="0.2">
      <c r="A31" s="62">
        <f t="shared" si="0"/>
        <v>6</v>
      </c>
      <c r="B31" s="63">
        <f t="shared" si="6"/>
        <v>45093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-864.00000000000091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-864.00000000000148</v>
      </c>
      <c r="X31" s="1">
        <v>5</v>
      </c>
      <c r="Y31" s="1">
        <v>6</v>
      </c>
      <c r="Z31" s="1">
        <v>7</v>
      </c>
      <c r="AA31" s="1">
        <v>8</v>
      </c>
      <c r="AB31" s="1">
        <v>9</v>
      </c>
      <c r="AC31" s="12">
        <v>10</v>
      </c>
      <c r="AD31" s="12">
        <v>11</v>
      </c>
    </row>
    <row r="32" spans="1:30" ht="11.25" customHeight="1" x14ac:dyDescent="0.2">
      <c r="A32" s="62">
        <f t="shared" si="0"/>
        <v>7</v>
      </c>
      <c r="B32" s="63">
        <f t="shared" si="6"/>
        <v>45094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-864.00000000000091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-864.00000000000148</v>
      </c>
      <c r="X32" s="1">
        <v>12</v>
      </c>
      <c r="Y32" s="1">
        <v>13</v>
      </c>
      <c r="Z32" s="1">
        <v>14</v>
      </c>
      <c r="AA32" s="1">
        <v>15</v>
      </c>
      <c r="AB32" s="1">
        <v>16</v>
      </c>
      <c r="AC32" s="12">
        <v>17</v>
      </c>
      <c r="AD32" s="12">
        <v>18</v>
      </c>
    </row>
    <row r="33" spans="1:30" ht="11.25" customHeight="1" x14ac:dyDescent="0.2">
      <c r="A33" s="62">
        <f t="shared" si="0"/>
        <v>1</v>
      </c>
      <c r="B33" s="63">
        <f t="shared" si="6"/>
        <v>45095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-864.00000000000091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-864.00000000000148</v>
      </c>
      <c r="X33" s="1">
        <v>19</v>
      </c>
      <c r="Y33" s="1">
        <v>20</v>
      </c>
      <c r="Z33" s="1">
        <v>21</v>
      </c>
      <c r="AA33" s="1">
        <v>22</v>
      </c>
      <c r="AB33" s="1">
        <v>23</v>
      </c>
      <c r="AC33" s="12">
        <v>24</v>
      </c>
      <c r="AD33" s="12">
        <v>25</v>
      </c>
    </row>
    <row r="34" spans="1:30" ht="11.25" customHeight="1" x14ac:dyDescent="0.2">
      <c r="A34" s="62">
        <f t="shared" si="0"/>
        <v>2</v>
      </c>
      <c r="B34" s="63">
        <f t="shared" si="6"/>
        <v>45096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-871.12000000000091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-871.20000000000152</v>
      </c>
      <c r="X34" s="1">
        <v>26</v>
      </c>
      <c r="Y34" s="1">
        <v>27</v>
      </c>
      <c r="Z34" s="1">
        <v>28</v>
      </c>
      <c r="AA34" s="1">
        <v>29</v>
      </c>
      <c r="AB34" s="1">
        <v>30</v>
      </c>
      <c r="AC34" s="12"/>
      <c r="AD34" s="12"/>
    </row>
    <row r="35" spans="1:30" ht="11.25" customHeight="1" x14ac:dyDescent="0.2">
      <c r="A35" s="62">
        <f t="shared" si="0"/>
        <v>3</v>
      </c>
      <c r="B35" s="63">
        <f t="shared" si="6"/>
        <v>45097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-878.24000000000092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-878.40000000000157</v>
      </c>
    </row>
    <row r="36" spans="1:30" ht="11.25" customHeight="1" x14ac:dyDescent="0.2">
      <c r="A36" s="62">
        <f t="shared" si="0"/>
        <v>4</v>
      </c>
      <c r="B36" s="63">
        <f t="shared" si="6"/>
        <v>45098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-885.36000000000092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-885.60000000000161</v>
      </c>
    </row>
    <row r="37" spans="1:30" ht="11.25" customHeight="1" x14ac:dyDescent="0.2">
      <c r="A37" s="62">
        <f t="shared" si="0"/>
        <v>5</v>
      </c>
      <c r="B37" s="63">
        <f t="shared" si="6"/>
        <v>45099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-892.48000000000104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-892.80000000000166</v>
      </c>
    </row>
    <row r="38" spans="1:30" ht="11.25" customHeight="1" x14ac:dyDescent="0.2">
      <c r="A38" s="62">
        <f t="shared" si="0"/>
        <v>6</v>
      </c>
      <c r="B38" s="63">
        <f t="shared" si="6"/>
        <v>45100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-900.00000000000102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-900.00000000000171</v>
      </c>
    </row>
    <row r="39" spans="1:30" ht="11.25" customHeight="1" x14ac:dyDescent="0.2">
      <c r="A39" s="62">
        <f t="shared" si="0"/>
        <v>7</v>
      </c>
      <c r="B39" s="63">
        <f t="shared" si="6"/>
        <v>45101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-900.00000000000102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-900.00000000000171</v>
      </c>
    </row>
    <row r="40" spans="1:30" ht="11.25" customHeight="1" x14ac:dyDescent="0.2">
      <c r="A40" s="62">
        <f t="shared" si="0"/>
        <v>1</v>
      </c>
      <c r="B40" s="63">
        <f t="shared" si="6"/>
        <v>45102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-900.00000000000102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-900.00000000000171</v>
      </c>
    </row>
    <row r="41" spans="1:30" ht="11.25" customHeight="1" x14ac:dyDescent="0.2">
      <c r="A41" s="62">
        <f t="shared" si="0"/>
        <v>2</v>
      </c>
      <c r="B41" s="63">
        <f t="shared" si="6"/>
        <v>45103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-907.12000000000103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-907.20000000000175</v>
      </c>
    </row>
    <row r="42" spans="1:30" ht="11.25" customHeight="1" x14ac:dyDescent="0.2">
      <c r="A42" s="62">
        <f t="shared" si="0"/>
        <v>3</v>
      </c>
      <c r="B42" s="63">
        <f t="shared" si="6"/>
        <v>45104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-914.24000000000103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-914.4000000000018</v>
      </c>
    </row>
    <row r="43" spans="1:30" ht="11.25" customHeight="1" x14ac:dyDescent="0.2">
      <c r="A43" s="62">
        <f t="shared" si="0"/>
        <v>4</v>
      </c>
      <c r="B43" s="63">
        <f t="shared" si="6"/>
        <v>45105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-921.36000000000115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-921.60000000000184</v>
      </c>
    </row>
    <row r="44" spans="1:30" ht="11.25" customHeight="1" x14ac:dyDescent="0.2">
      <c r="A44" s="62">
        <f t="shared" si="0"/>
        <v>5</v>
      </c>
      <c r="B44" s="63">
        <f t="shared" si="6"/>
        <v>45106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-928.48000000000116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-928.80000000000189</v>
      </c>
    </row>
    <row r="45" spans="1:30" ht="11.25" customHeight="1" x14ac:dyDescent="0.2">
      <c r="A45" s="62">
        <f t="shared" si="0"/>
        <v>6</v>
      </c>
      <c r="B45" s="63">
        <f t="shared" si="6"/>
        <v>45107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-936.00000000000114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-936.00000000000193</v>
      </c>
    </row>
    <row r="46" spans="1:30" ht="11.25" customHeight="1" thickBot="1" x14ac:dyDescent="0.25"/>
    <row r="47" spans="1:30" ht="11.25" customHeight="1" thickBot="1" x14ac:dyDescent="0.25">
      <c r="A47" s="5" t="s">
        <v>58</v>
      </c>
      <c r="C47" s="38">
        <f>L45</f>
        <v>-936.00000000000114</v>
      </c>
      <c r="E47" t="s">
        <v>59</v>
      </c>
      <c r="I47" s="20">
        <f>(U9/12)/((F9*4.35)+C47)</f>
        <v>-4.2767941151312918</v>
      </c>
      <c r="J47" s="39" t="s">
        <v>60</v>
      </c>
      <c r="K47" s="40">
        <f>I47/U10</f>
        <v>-0.20084680523479573</v>
      </c>
      <c r="L47" t="s">
        <v>61</v>
      </c>
      <c r="U47" s="42">
        <f>C47*U10</f>
        <v>-19931.008049060965</v>
      </c>
      <c r="X47" t="s">
        <v>62</v>
      </c>
    </row>
    <row r="48" spans="1:30" ht="11.25" customHeight="1" x14ac:dyDescent="0.2">
      <c r="C48" s="20"/>
      <c r="D48" s="39"/>
      <c r="E48" s="40"/>
      <c r="J48" s="41"/>
    </row>
    <row r="49" spans="1:30" ht="11.25" customHeight="1" x14ac:dyDescent="0.2">
      <c r="A49" s="14" t="s">
        <v>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ht="11.25" customHeight="1" x14ac:dyDescent="0.2">
      <c r="A50" s="14" t="s">
        <v>92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">
      <c r="A51" s="14" t="s">
        <v>93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A16:K45 M16:U24 N25:U25 M26:U26 M28:U45 N27:U27">
    <cfRule type="expression" dxfId="39" priority="1" stopIfTrue="1">
      <formula>IF(($A16=7),TRUE,FALSE)</formula>
    </cfRule>
    <cfRule type="expression" dxfId="38" priority="2" stopIfTrue="1">
      <formula>IF(($A16=1),TRUE,FALSE)</formula>
    </cfRule>
  </conditionalFormatting>
  <conditionalFormatting sqref="M25">
    <cfRule type="expression" dxfId="37" priority="39" stopIfTrue="1">
      <formula>IF(($A27=7),TRUE,FALSE)</formula>
    </cfRule>
    <cfRule type="expression" dxfId="36" priority="40" stopIfTrue="1">
      <formula>IF(($A27=1),TRUE,FALSE)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</sheetPr>
  <dimension ref="A1:AD51"/>
  <sheetViews>
    <sheetView zoomScaleNormal="100" workbookViewId="0">
      <selection activeCell="AB45" sqref="AB45"/>
    </sheetView>
  </sheetViews>
  <sheetFormatPr defaultRowHeight="12.75" x14ac:dyDescent="0.2"/>
  <cols>
    <col min="1" max="1" width="10.7109375" customWidth="1"/>
    <col min="2" max="2" width="9.7109375" customWidth="1"/>
    <col min="3" max="8" width="7" customWidth="1"/>
    <col min="9" max="9" width="12" customWidth="1"/>
    <col min="10" max="10" width="12.28515625" customWidth="1"/>
    <col min="11" max="12" width="12.140625" customWidth="1"/>
    <col min="13" max="13" width="27.140625" customWidth="1"/>
    <col min="14" max="20" width="7" hidden="1" customWidth="1"/>
    <col min="21" max="21" width="8.5703125" customWidth="1"/>
    <col min="22" max="22" width="7" hidden="1" customWidth="1"/>
    <col min="23" max="23" width="7.85546875" hidden="1" customWidth="1"/>
    <col min="24" max="30" width="4.140625" customWidth="1"/>
  </cols>
  <sheetData>
    <row r="1" spans="1:30" ht="18.75" customHeight="1" x14ac:dyDescent="0.25">
      <c r="A1" s="13" t="s">
        <v>0</v>
      </c>
    </row>
    <row r="2" spans="1:30" ht="11.25" customHeight="1" x14ac:dyDescent="0.2"/>
    <row r="3" spans="1:30" ht="11.25" customHeight="1" x14ac:dyDescent="0.2">
      <c r="A3" s="14" t="s">
        <v>1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 t="s">
        <v>3</v>
      </c>
      <c r="V3" s="14"/>
      <c r="W3" s="14"/>
      <c r="X3" s="14"/>
      <c r="Y3" s="14"/>
      <c r="Z3" s="14"/>
      <c r="AA3" s="14"/>
    </row>
    <row r="4" spans="1:30" ht="11.25" customHeight="1" x14ac:dyDescent="0.2">
      <c r="A4" s="14"/>
      <c r="B4" s="14" t="s">
        <v>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5</v>
      </c>
      <c r="V4" s="14"/>
      <c r="W4" s="14"/>
      <c r="X4" s="14"/>
      <c r="Y4" s="14"/>
      <c r="Z4" s="14"/>
      <c r="AA4" s="14"/>
    </row>
    <row r="5" spans="1:30" ht="11.25" customHeight="1" x14ac:dyDescent="0.2">
      <c r="A5" s="14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</v>
      </c>
      <c r="V5" s="14"/>
      <c r="W5" s="14"/>
      <c r="X5" s="14"/>
      <c r="Y5" s="14"/>
      <c r="Z5" s="14"/>
      <c r="AA5" s="14"/>
    </row>
    <row r="6" spans="1:30" ht="11.25" customHeight="1" x14ac:dyDescent="0.2">
      <c r="A6" s="14"/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30" ht="11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5" t="s">
        <v>10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11</v>
      </c>
      <c r="V7" s="14"/>
      <c r="W7" s="14"/>
      <c r="X7" s="14"/>
      <c r="Y7" s="14"/>
      <c r="Z7" s="14"/>
      <c r="AA7" s="14"/>
    </row>
    <row r="8" spans="1:30" ht="11.25" customHeight="1" x14ac:dyDescent="0.2">
      <c r="J8" s="16" t="s">
        <v>10</v>
      </c>
    </row>
    <row r="9" spans="1:30" ht="11.25" customHeight="1" x14ac:dyDescent="0.2">
      <c r="A9" t="s">
        <v>71</v>
      </c>
      <c r="F9" s="7">
        <f>'December 22'!F9</f>
        <v>36</v>
      </c>
      <c r="J9" s="16" t="s">
        <v>10</v>
      </c>
      <c r="M9" t="s">
        <v>79</v>
      </c>
      <c r="N9" s="17"/>
      <c r="U9" s="18">
        <f>'Jun 23'!U9</f>
        <v>40000</v>
      </c>
      <c r="X9" t="s">
        <v>14</v>
      </c>
    </row>
    <row r="10" spans="1:30" ht="11.25" customHeight="1" x14ac:dyDescent="0.2">
      <c r="A10" t="s">
        <v>15</v>
      </c>
      <c r="F10" s="19">
        <f>(N10-TRUNC(N10,0))*0.6+TRUNC(N10)</f>
        <v>7.12</v>
      </c>
      <c r="H10" s="19"/>
      <c r="J10" s="16" t="s">
        <v>10</v>
      </c>
      <c r="M10" t="s">
        <v>16</v>
      </c>
      <c r="N10" s="19">
        <f>F9/5</f>
        <v>7.2</v>
      </c>
      <c r="U10" s="20">
        <f>U9/(F9*52.18)</f>
        <v>21.293812018227502</v>
      </c>
      <c r="AB10" t="s">
        <v>17</v>
      </c>
    </row>
    <row r="11" spans="1:30" ht="11.25" customHeight="1" x14ac:dyDescent="0.2">
      <c r="J11" s="16" t="s">
        <v>10</v>
      </c>
    </row>
    <row r="12" spans="1:30" ht="11.25" customHeight="1" x14ac:dyDescent="0.2">
      <c r="A12" s="21" t="s">
        <v>18</v>
      </c>
      <c r="B12" s="22">
        <v>45108</v>
      </c>
      <c r="C12" s="14"/>
      <c r="D12" s="14"/>
      <c r="E12" s="14"/>
      <c r="F12" s="23"/>
      <c r="G12" s="14"/>
      <c r="H12" s="23"/>
      <c r="I12" s="24" t="s">
        <v>19</v>
      </c>
      <c r="J12" s="25">
        <f>'Jun 23'!C47</f>
        <v>-936.00000000000114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 t="s">
        <v>20</v>
      </c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1.25" customHeight="1" x14ac:dyDescent="0.2">
      <c r="A13" s="14"/>
      <c r="B13" s="14"/>
      <c r="C13" s="14"/>
      <c r="D13" s="14"/>
      <c r="E13" s="14"/>
      <c r="F13" s="14"/>
      <c r="G13" s="14"/>
      <c r="H13" s="14"/>
      <c r="I13" s="15"/>
      <c r="J13" s="14"/>
      <c r="K13" s="15" t="s">
        <v>21</v>
      </c>
      <c r="L13" s="15" t="s">
        <v>22</v>
      </c>
      <c r="M13" s="14"/>
      <c r="N13" s="14"/>
      <c r="O13" s="14"/>
      <c r="P13" s="14"/>
      <c r="Q13" s="14"/>
      <c r="R13" s="14"/>
      <c r="S13" s="14"/>
      <c r="T13" s="14"/>
      <c r="U13" s="14" t="s">
        <v>23</v>
      </c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ht="11.25" customHeight="1" x14ac:dyDescent="0.2">
      <c r="A14" s="14"/>
      <c r="B14" s="14"/>
      <c r="C14" s="112" t="s">
        <v>24</v>
      </c>
      <c r="D14" s="112"/>
      <c r="E14" s="112" t="s">
        <v>25</v>
      </c>
      <c r="F14" s="112"/>
      <c r="G14" s="112" t="s">
        <v>26</v>
      </c>
      <c r="H14" s="112"/>
      <c r="I14" s="15" t="s">
        <v>27</v>
      </c>
      <c r="J14" s="15" t="s">
        <v>28</v>
      </c>
      <c r="K14" s="15" t="s">
        <v>29</v>
      </c>
      <c r="L14" s="15" t="s">
        <v>30</v>
      </c>
      <c r="M14" s="14"/>
      <c r="N14" s="14"/>
      <c r="O14" s="14"/>
      <c r="P14" s="14"/>
      <c r="Q14" s="14"/>
      <c r="R14" s="14"/>
      <c r="S14" s="14"/>
      <c r="T14" s="14"/>
      <c r="U14" s="14" t="s">
        <v>31</v>
      </c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11.25" customHeight="1" x14ac:dyDescent="0.2">
      <c r="A15" s="26" t="s">
        <v>32</v>
      </c>
      <c r="B15" s="26" t="s">
        <v>33</v>
      </c>
      <c r="C15" s="27" t="s">
        <v>34</v>
      </c>
      <c r="D15" s="27" t="s">
        <v>35</v>
      </c>
      <c r="E15" s="27" t="s">
        <v>34</v>
      </c>
      <c r="F15" s="27" t="s">
        <v>35</v>
      </c>
      <c r="G15" s="27" t="s">
        <v>34</v>
      </c>
      <c r="H15" s="27" t="s">
        <v>35</v>
      </c>
      <c r="I15" s="27" t="s">
        <v>36</v>
      </c>
      <c r="J15" s="27" t="s">
        <v>29</v>
      </c>
      <c r="K15" s="27" t="s">
        <v>37</v>
      </c>
      <c r="L15" s="27" t="s">
        <v>38</v>
      </c>
      <c r="M15" s="26" t="s">
        <v>39</v>
      </c>
      <c r="N15" s="26"/>
      <c r="O15" s="26"/>
      <c r="P15" s="26"/>
      <c r="Q15" s="26"/>
      <c r="R15" s="26"/>
      <c r="S15" s="26"/>
      <c r="T15" s="26"/>
      <c r="U15" s="26" t="s">
        <v>40</v>
      </c>
      <c r="V15" s="28">
        <f>0</f>
        <v>0</v>
      </c>
      <c r="W15" s="28">
        <f>(J12-TRUNC(J12,0))/0.6+TRUNC(J12)</f>
        <v>-936.00000000000193</v>
      </c>
      <c r="X15" s="26"/>
      <c r="Y15" s="26"/>
      <c r="Z15" s="26"/>
      <c r="AA15" s="26"/>
      <c r="AB15" s="26"/>
      <c r="AC15" s="26"/>
      <c r="AD15" s="26"/>
    </row>
    <row r="16" spans="1:30" ht="11.25" customHeight="1" x14ac:dyDescent="0.2">
      <c r="A16" s="62">
        <f t="shared" ref="A16:A46" si="0">WEEKDAY(B16,1)</f>
        <v>7</v>
      </c>
      <c r="B16" s="63">
        <f>B12</f>
        <v>45108</v>
      </c>
      <c r="C16" s="64"/>
      <c r="D16" s="64"/>
      <c r="E16" s="64"/>
      <c r="F16" s="64"/>
      <c r="G16" s="64"/>
      <c r="H16" s="64"/>
      <c r="I16" s="64"/>
      <c r="J16" s="58">
        <f t="shared" ref="J16:L46" si="1">(U16-TRUNC(U16,0))*0.6+TRUNC(U16)</f>
        <v>0</v>
      </c>
      <c r="K16" s="58">
        <f t="shared" si="1"/>
        <v>0</v>
      </c>
      <c r="L16" s="56">
        <f t="shared" si="1"/>
        <v>-936.00000000000114</v>
      </c>
      <c r="M16" s="1"/>
      <c r="N16" s="58">
        <f t="shared" ref="N16:T46" si="2">(C16-TRUNC(C16,0))/0.6+TRUNC(C16)</f>
        <v>0</v>
      </c>
      <c r="O16" s="58">
        <f t="shared" si="2"/>
        <v>0</v>
      </c>
      <c r="P16" s="58">
        <f t="shared" si="2"/>
        <v>0</v>
      </c>
      <c r="Q16" s="58">
        <f t="shared" si="2"/>
        <v>0</v>
      </c>
      <c r="R16" s="58">
        <f t="shared" si="2"/>
        <v>0</v>
      </c>
      <c r="S16" s="58">
        <f t="shared" si="2"/>
        <v>0</v>
      </c>
      <c r="T16" s="58">
        <f t="shared" si="2"/>
        <v>0</v>
      </c>
      <c r="U16" s="58">
        <f t="shared" ref="U16:U46" si="3">O16-N16+Q16-P16+S16-R16+T16</f>
        <v>0</v>
      </c>
      <c r="V16" s="19">
        <f t="shared" ref="V16:V46" si="4">V15+U16</f>
        <v>0</v>
      </c>
      <c r="W16" s="32">
        <f t="shared" ref="W16:W46" si="5">IF(OR(WEEKDAY(B16)=1,WEEKDAY(B16)=7),U16+W15,(U16-($F$9/5))+W15)</f>
        <v>-936.00000000000193</v>
      </c>
      <c r="X16" s="44"/>
      <c r="Y16" s="44"/>
      <c r="Z16" s="44"/>
      <c r="AA16" s="44"/>
      <c r="AB16" s="44"/>
      <c r="AC16" s="44"/>
      <c r="AD16" s="44"/>
    </row>
    <row r="17" spans="1:30" ht="11.25" customHeight="1" x14ac:dyDescent="0.2">
      <c r="A17" s="62">
        <f t="shared" si="0"/>
        <v>1</v>
      </c>
      <c r="B17" s="63">
        <f t="shared" ref="B17:B46" si="6">B16+1</f>
        <v>45109</v>
      </c>
      <c r="C17" s="64"/>
      <c r="D17" s="64"/>
      <c r="E17" s="64"/>
      <c r="F17" s="64"/>
      <c r="G17" s="64"/>
      <c r="H17" s="64"/>
      <c r="I17" s="64"/>
      <c r="J17" s="58">
        <f t="shared" si="1"/>
        <v>0</v>
      </c>
      <c r="K17" s="58">
        <f t="shared" si="1"/>
        <v>0</v>
      </c>
      <c r="L17" s="56">
        <f t="shared" si="1"/>
        <v>-936.00000000000114</v>
      </c>
      <c r="M17" s="1"/>
      <c r="N17" s="58">
        <f t="shared" si="2"/>
        <v>0</v>
      </c>
      <c r="O17" s="58">
        <f t="shared" si="2"/>
        <v>0</v>
      </c>
      <c r="P17" s="58">
        <f t="shared" si="2"/>
        <v>0</v>
      </c>
      <c r="Q17" s="58">
        <f t="shared" si="2"/>
        <v>0</v>
      </c>
      <c r="R17" s="58">
        <f t="shared" si="2"/>
        <v>0</v>
      </c>
      <c r="S17" s="58">
        <f t="shared" si="2"/>
        <v>0</v>
      </c>
      <c r="T17" s="58">
        <f t="shared" si="2"/>
        <v>0</v>
      </c>
      <c r="U17" s="58">
        <f t="shared" si="3"/>
        <v>0</v>
      </c>
      <c r="V17" s="19">
        <f t="shared" si="4"/>
        <v>0</v>
      </c>
      <c r="W17" s="32">
        <f t="shared" si="5"/>
        <v>-936.00000000000193</v>
      </c>
      <c r="X17" s="33" t="s">
        <v>43</v>
      </c>
      <c r="Y17" s="34"/>
      <c r="Z17" s="34"/>
      <c r="AA17" s="34"/>
      <c r="AB17" s="34"/>
      <c r="AC17" s="34"/>
      <c r="AD17" s="34"/>
    </row>
    <row r="18" spans="1:30" ht="11.25" customHeight="1" x14ac:dyDescent="0.2">
      <c r="A18" s="62">
        <f t="shared" si="0"/>
        <v>2</v>
      </c>
      <c r="B18" s="63">
        <f t="shared" si="6"/>
        <v>45110</v>
      </c>
      <c r="C18" s="64"/>
      <c r="D18" s="64"/>
      <c r="E18" s="64"/>
      <c r="F18" s="64"/>
      <c r="G18" s="64"/>
      <c r="H18" s="64"/>
      <c r="I18" s="64"/>
      <c r="J18" s="58">
        <f t="shared" si="1"/>
        <v>0</v>
      </c>
      <c r="K18" s="58">
        <f t="shared" si="1"/>
        <v>0</v>
      </c>
      <c r="L18" s="56">
        <f t="shared" si="1"/>
        <v>-943.12000000000114</v>
      </c>
      <c r="M18" s="1"/>
      <c r="N18" s="58">
        <f t="shared" si="2"/>
        <v>0</v>
      </c>
      <c r="O18" s="58">
        <f t="shared" si="2"/>
        <v>0</v>
      </c>
      <c r="P18" s="58">
        <f t="shared" si="2"/>
        <v>0</v>
      </c>
      <c r="Q18" s="58">
        <f t="shared" si="2"/>
        <v>0</v>
      </c>
      <c r="R18" s="58">
        <f t="shared" si="2"/>
        <v>0</v>
      </c>
      <c r="S18" s="58">
        <f t="shared" si="2"/>
        <v>0</v>
      </c>
      <c r="T18" s="58">
        <f t="shared" si="2"/>
        <v>0</v>
      </c>
      <c r="U18" s="58">
        <f t="shared" si="3"/>
        <v>0</v>
      </c>
      <c r="V18" s="19">
        <f t="shared" si="4"/>
        <v>0</v>
      </c>
      <c r="W18" s="32">
        <f t="shared" si="5"/>
        <v>-943.20000000000198</v>
      </c>
      <c r="X18" s="37"/>
      <c r="Y18" s="37"/>
      <c r="Z18" s="37"/>
      <c r="AA18" s="37"/>
      <c r="AB18" s="37"/>
      <c r="AC18" s="37"/>
      <c r="AD18" s="37"/>
    </row>
    <row r="19" spans="1:30" ht="11.25" customHeight="1" x14ac:dyDescent="0.2">
      <c r="A19" s="62">
        <f t="shared" si="0"/>
        <v>3</v>
      </c>
      <c r="B19" s="63">
        <f t="shared" si="6"/>
        <v>45111</v>
      </c>
      <c r="C19" s="64"/>
      <c r="D19" s="64"/>
      <c r="E19" s="64"/>
      <c r="F19" s="64"/>
      <c r="G19" s="64"/>
      <c r="H19" s="64"/>
      <c r="I19" s="64"/>
      <c r="J19" s="58">
        <f t="shared" si="1"/>
        <v>0</v>
      </c>
      <c r="K19" s="58">
        <f t="shared" si="1"/>
        <v>0</v>
      </c>
      <c r="L19" s="56">
        <f t="shared" si="1"/>
        <v>-950.24000000000126</v>
      </c>
      <c r="M19" s="1"/>
      <c r="N19" s="58">
        <f t="shared" si="2"/>
        <v>0</v>
      </c>
      <c r="O19" s="58">
        <f t="shared" si="2"/>
        <v>0</v>
      </c>
      <c r="P19" s="58">
        <f t="shared" si="2"/>
        <v>0</v>
      </c>
      <c r="Q19" s="58">
        <f t="shared" si="2"/>
        <v>0</v>
      </c>
      <c r="R19" s="58">
        <f t="shared" si="2"/>
        <v>0</v>
      </c>
      <c r="S19" s="58">
        <f t="shared" si="2"/>
        <v>0</v>
      </c>
      <c r="T19" s="58">
        <f t="shared" si="2"/>
        <v>0</v>
      </c>
      <c r="U19" s="58">
        <f t="shared" si="3"/>
        <v>0</v>
      </c>
      <c r="V19" s="19">
        <f t="shared" si="4"/>
        <v>0</v>
      </c>
      <c r="W19" s="32">
        <f t="shared" si="5"/>
        <v>-950.40000000000202</v>
      </c>
      <c r="X19" s="37"/>
      <c r="Y19" s="37"/>
      <c r="Z19" s="37"/>
      <c r="AA19" s="37"/>
      <c r="AB19" s="37"/>
      <c r="AC19" s="37"/>
      <c r="AD19" s="37"/>
    </row>
    <row r="20" spans="1:30" ht="11.25" customHeight="1" x14ac:dyDescent="0.2">
      <c r="A20" s="62">
        <f t="shared" si="0"/>
        <v>4</v>
      </c>
      <c r="B20" s="63">
        <f t="shared" si="6"/>
        <v>45112</v>
      </c>
      <c r="C20" s="64"/>
      <c r="D20" s="64"/>
      <c r="E20" s="64"/>
      <c r="F20" s="64"/>
      <c r="G20" s="64"/>
      <c r="H20" s="64"/>
      <c r="I20" s="64"/>
      <c r="J20" s="58">
        <f t="shared" si="1"/>
        <v>0</v>
      </c>
      <c r="K20" s="58">
        <f t="shared" si="1"/>
        <v>0</v>
      </c>
      <c r="L20" s="56">
        <f t="shared" si="1"/>
        <v>-957.36000000000126</v>
      </c>
      <c r="M20" s="65"/>
      <c r="N20" s="58">
        <f t="shared" si="2"/>
        <v>0</v>
      </c>
      <c r="O20" s="58">
        <f t="shared" si="2"/>
        <v>0</v>
      </c>
      <c r="P20" s="58">
        <f t="shared" si="2"/>
        <v>0</v>
      </c>
      <c r="Q20" s="58">
        <f t="shared" si="2"/>
        <v>0</v>
      </c>
      <c r="R20" s="58">
        <f t="shared" si="2"/>
        <v>0</v>
      </c>
      <c r="S20" s="58">
        <f t="shared" si="2"/>
        <v>0</v>
      </c>
      <c r="T20" s="58">
        <f t="shared" si="2"/>
        <v>0</v>
      </c>
      <c r="U20" s="58">
        <f t="shared" si="3"/>
        <v>0</v>
      </c>
      <c r="V20" s="19">
        <f t="shared" si="4"/>
        <v>0</v>
      </c>
      <c r="W20" s="32">
        <f t="shared" si="5"/>
        <v>-957.60000000000207</v>
      </c>
      <c r="X20" s="37"/>
      <c r="Y20" s="37"/>
      <c r="Z20" s="37"/>
      <c r="AA20" s="37"/>
      <c r="AB20" s="37"/>
      <c r="AC20" s="37"/>
      <c r="AD20" s="37"/>
    </row>
    <row r="21" spans="1:30" ht="11.25" customHeight="1" x14ac:dyDescent="0.2">
      <c r="A21" s="62">
        <f t="shared" si="0"/>
        <v>5</v>
      </c>
      <c r="B21" s="63">
        <f t="shared" si="6"/>
        <v>45113</v>
      </c>
      <c r="C21" s="64"/>
      <c r="D21" s="64"/>
      <c r="E21" s="64"/>
      <c r="F21" s="64"/>
      <c r="G21" s="64"/>
      <c r="H21" s="64"/>
      <c r="I21" s="64"/>
      <c r="J21" s="58">
        <f t="shared" si="1"/>
        <v>0</v>
      </c>
      <c r="K21" s="58">
        <f t="shared" si="1"/>
        <v>0</v>
      </c>
      <c r="L21" s="56">
        <f t="shared" si="1"/>
        <v>-964.48000000000127</v>
      </c>
      <c r="M21" s="1"/>
      <c r="N21" s="58">
        <f t="shared" si="2"/>
        <v>0</v>
      </c>
      <c r="O21" s="58">
        <f t="shared" si="2"/>
        <v>0</v>
      </c>
      <c r="P21" s="58">
        <f t="shared" si="2"/>
        <v>0</v>
      </c>
      <c r="Q21" s="58">
        <f t="shared" si="2"/>
        <v>0</v>
      </c>
      <c r="R21" s="58">
        <f t="shared" si="2"/>
        <v>0</v>
      </c>
      <c r="S21" s="58">
        <f t="shared" si="2"/>
        <v>0</v>
      </c>
      <c r="T21" s="58">
        <f t="shared" si="2"/>
        <v>0</v>
      </c>
      <c r="U21" s="58">
        <f t="shared" si="3"/>
        <v>0</v>
      </c>
      <c r="V21" s="19">
        <f t="shared" si="4"/>
        <v>0</v>
      </c>
      <c r="W21" s="32">
        <f t="shared" si="5"/>
        <v>-964.80000000000211</v>
      </c>
      <c r="X21" s="37"/>
      <c r="Y21" s="37"/>
      <c r="Z21" s="37"/>
      <c r="AA21" s="37"/>
      <c r="AB21" s="37"/>
      <c r="AC21" s="37"/>
      <c r="AD21" s="37"/>
    </row>
    <row r="22" spans="1:30" ht="11.25" customHeight="1" x14ac:dyDescent="0.2">
      <c r="A22" s="62">
        <f t="shared" si="0"/>
        <v>6</v>
      </c>
      <c r="B22" s="63">
        <f t="shared" si="6"/>
        <v>45114</v>
      </c>
      <c r="C22" s="64"/>
      <c r="D22" s="64"/>
      <c r="E22" s="64"/>
      <c r="F22" s="64"/>
      <c r="G22" s="64"/>
      <c r="H22" s="64"/>
      <c r="I22" s="64"/>
      <c r="J22" s="58">
        <f t="shared" si="1"/>
        <v>0</v>
      </c>
      <c r="K22" s="58">
        <f t="shared" si="1"/>
        <v>0</v>
      </c>
      <c r="L22" s="56">
        <f t="shared" si="1"/>
        <v>-972.00000000000125</v>
      </c>
      <c r="M22" s="65"/>
      <c r="N22" s="58">
        <f t="shared" si="2"/>
        <v>0</v>
      </c>
      <c r="O22" s="58">
        <f t="shared" si="2"/>
        <v>0</v>
      </c>
      <c r="P22" s="58">
        <f t="shared" si="2"/>
        <v>0</v>
      </c>
      <c r="Q22" s="58">
        <f t="shared" si="2"/>
        <v>0</v>
      </c>
      <c r="R22" s="58">
        <f t="shared" si="2"/>
        <v>0</v>
      </c>
      <c r="S22" s="58">
        <f t="shared" si="2"/>
        <v>0</v>
      </c>
      <c r="T22" s="58">
        <f t="shared" si="2"/>
        <v>0</v>
      </c>
      <c r="U22" s="58">
        <f t="shared" si="3"/>
        <v>0</v>
      </c>
      <c r="V22" s="19">
        <f t="shared" si="4"/>
        <v>0</v>
      </c>
      <c r="W22" s="32">
        <f t="shared" si="5"/>
        <v>-972.00000000000216</v>
      </c>
      <c r="X22" s="37"/>
      <c r="Y22" s="37"/>
      <c r="Z22" s="37"/>
      <c r="AA22" s="37"/>
      <c r="AB22" s="37"/>
      <c r="AC22" s="37"/>
      <c r="AD22" s="37"/>
    </row>
    <row r="23" spans="1:30" ht="11.25" customHeight="1" x14ac:dyDescent="0.2">
      <c r="A23" s="62">
        <f t="shared" si="0"/>
        <v>7</v>
      </c>
      <c r="B23" s="63">
        <f t="shared" si="6"/>
        <v>45115</v>
      </c>
      <c r="C23" s="64"/>
      <c r="D23" s="64"/>
      <c r="E23" s="64"/>
      <c r="F23" s="64"/>
      <c r="G23" s="64"/>
      <c r="H23" s="64"/>
      <c r="I23" s="64"/>
      <c r="J23" s="58">
        <f t="shared" si="1"/>
        <v>0</v>
      </c>
      <c r="K23" s="58">
        <f t="shared" si="1"/>
        <v>0</v>
      </c>
      <c r="L23" s="56">
        <f t="shared" si="1"/>
        <v>-972.00000000000125</v>
      </c>
      <c r="M23" s="1"/>
      <c r="N23" s="58">
        <f t="shared" si="2"/>
        <v>0</v>
      </c>
      <c r="O23" s="58">
        <f t="shared" si="2"/>
        <v>0</v>
      </c>
      <c r="P23" s="58">
        <f t="shared" si="2"/>
        <v>0</v>
      </c>
      <c r="Q23" s="58">
        <f t="shared" si="2"/>
        <v>0</v>
      </c>
      <c r="R23" s="58">
        <f t="shared" si="2"/>
        <v>0</v>
      </c>
      <c r="S23" s="58">
        <f t="shared" si="2"/>
        <v>0</v>
      </c>
      <c r="T23" s="58">
        <f t="shared" si="2"/>
        <v>0</v>
      </c>
      <c r="U23" s="58">
        <f t="shared" si="3"/>
        <v>0</v>
      </c>
      <c r="V23" s="19">
        <f t="shared" si="4"/>
        <v>0</v>
      </c>
      <c r="W23" s="32">
        <f t="shared" si="5"/>
        <v>-972.00000000000216</v>
      </c>
      <c r="X23" s="37"/>
      <c r="Y23" s="37"/>
      <c r="Z23" s="37"/>
      <c r="AA23" s="37"/>
      <c r="AB23" s="37"/>
      <c r="AC23" s="37"/>
      <c r="AD23" s="37"/>
    </row>
    <row r="24" spans="1:30" ht="11.25" customHeight="1" x14ac:dyDescent="0.2">
      <c r="A24" s="62">
        <f t="shared" si="0"/>
        <v>1</v>
      </c>
      <c r="B24" s="63">
        <f t="shared" si="6"/>
        <v>45116</v>
      </c>
      <c r="C24" s="64"/>
      <c r="D24" s="64"/>
      <c r="E24" s="64"/>
      <c r="F24" s="64"/>
      <c r="G24" s="64"/>
      <c r="H24" s="64"/>
      <c r="I24" s="64"/>
      <c r="J24" s="58">
        <f t="shared" si="1"/>
        <v>0</v>
      </c>
      <c r="K24" s="58">
        <f t="shared" si="1"/>
        <v>0</v>
      </c>
      <c r="L24" s="56">
        <f t="shared" si="1"/>
        <v>-972.00000000000125</v>
      </c>
      <c r="M24" s="1"/>
      <c r="N24" s="58">
        <f t="shared" si="2"/>
        <v>0</v>
      </c>
      <c r="O24" s="58">
        <f t="shared" si="2"/>
        <v>0</v>
      </c>
      <c r="P24" s="58">
        <f t="shared" si="2"/>
        <v>0</v>
      </c>
      <c r="Q24" s="58">
        <f t="shared" si="2"/>
        <v>0</v>
      </c>
      <c r="R24" s="58">
        <f t="shared" si="2"/>
        <v>0</v>
      </c>
      <c r="S24" s="58">
        <f t="shared" si="2"/>
        <v>0</v>
      </c>
      <c r="T24" s="58">
        <f t="shared" si="2"/>
        <v>0</v>
      </c>
      <c r="U24" s="58">
        <f t="shared" si="3"/>
        <v>0</v>
      </c>
      <c r="V24" s="19">
        <f t="shared" si="4"/>
        <v>0</v>
      </c>
      <c r="W24" s="32">
        <f t="shared" si="5"/>
        <v>-972.00000000000216</v>
      </c>
      <c r="X24" s="37"/>
      <c r="Y24" s="37"/>
      <c r="Z24" s="37"/>
      <c r="AA24" s="37"/>
      <c r="AB24" s="37"/>
      <c r="AC24" s="37"/>
      <c r="AD24" s="37"/>
    </row>
    <row r="25" spans="1:30" ht="11.25" customHeight="1" x14ac:dyDescent="0.2">
      <c r="A25" s="62">
        <f t="shared" si="0"/>
        <v>2</v>
      </c>
      <c r="B25" s="63">
        <f t="shared" si="6"/>
        <v>45117</v>
      </c>
      <c r="C25" s="64"/>
      <c r="D25" s="64"/>
      <c r="E25" s="64"/>
      <c r="F25" s="64"/>
      <c r="G25" s="64"/>
      <c r="H25" s="64"/>
      <c r="I25" s="64"/>
      <c r="J25" s="58">
        <f t="shared" si="1"/>
        <v>0</v>
      </c>
      <c r="K25" s="58">
        <f t="shared" si="1"/>
        <v>0</v>
      </c>
      <c r="L25" s="56">
        <f t="shared" si="1"/>
        <v>-979.12000000000137</v>
      </c>
      <c r="M25" s="1"/>
      <c r="N25" s="58">
        <f t="shared" si="2"/>
        <v>0</v>
      </c>
      <c r="O25" s="58">
        <f t="shared" si="2"/>
        <v>0</v>
      </c>
      <c r="P25" s="58">
        <f t="shared" si="2"/>
        <v>0</v>
      </c>
      <c r="Q25" s="58">
        <f t="shared" si="2"/>
        <v>0</v>
      </c>
      <c r="R25" s="58">
        <f t="shared" si="2"/>
        <v>0</v>
      </c>
      <c r="S25" s="58">
        <f t="shared" si="2"/>
        <v>0</v>
      </c>
      <c r="T25" s="58">
        <f t="shared" si="2"/>
        <v>0</v>
      </c>
      <c r="U25" s="58">
        <f t="shared" si="3"/>
        <v>0</v>
      </c>
      <c r="V25" s="19">
        <f t="shared" si="4"/>
        <v>0</v>
      </c>
      <c r="W25" s="32">
        <f t="shared" si="5"/>
        <v>-979.20000000000221</v>
      </c>
      <c r="X25" s="37"/>
      <c r="Y25" s="37"/>
      <c r="Z25" s="37"/>
      <c r="AA25" s="37"/>
      <c r="AB25" s="37"/>
      <c r="AC25" s="37"/>
      <c r="AD25" s="37"/>
    </row>
    <row r="26" spans="1:30" ht="11.25" customHeight="1" x14ac:dyDescent="0.2">
      <c r="A26" s="62">
        <f t="shared" si="0"/>
        <v>3</v>
      </c>
      <c r="B26" s="63">
        <f t="shared" si="6"/>
        <v>45118</v>
      </c>
      <c r="C26" s="64"/>
      <c r="D26" s="64"/>
      <c r="E26" s="64"/>
      <c r="F26" s="64"/>
      <c r="G26" s="64"/>
      <c r="H26" s="64"/>
      <c r="I26" s="64"/>
      <c r="J26" s="58">
        <f t="shared" si="1"/>
        <v>0</v>
      </c>
      <c r="K26" s="58">
        <f t="shared" si="1"/>
        <v>0</v>
      </c>
      <c r="L26" s="56">
        <f t="shared" si="1"/>
        <v>-986.24000000000137</v>
      </c>
      <c r="M26" s="1"/>
      <c r="N26" s="58">
        <f t="shared" si="2"/>
        <v>0</v>
      </c>
      <c r="O26" s="58">
        <f t="shared" si="2"/>
        <v>0</v>
      </c>
      <c r="P26" s="58">
        <f t="shared" si="2"/>
        <v>0</v>
      </c>
      <c r="Q26" s="58">
        <f t="shared" si="2"/>
        <v>0</v>
      </c>
      <c r="R26" s="58">
        <f t="shared" si="2"/>
        <v>0</v>
      </c>
      <c r="S26" s="58">
        <f t="shared" si="2"/>
        <v>0</v>
      </c>
      <c r="T26" s="58">
        <f t="shared" si="2"/>
        <v>0</v>
      </c>
      <c r="U26" s="58">
        <f t="shared" si="3"/>
        <v>0</v>
      </c>
      <c r="V26" s="19">
        <f t="shared" si="4"/>
        <v>0</v>
      </c>
      <c r="W26" s="32">
        <f t="shared" si="5"/>
        <v>-986.40000000000225</v>
      </c>
      <c r="X26" s="37"/>
      <c r="Y26" s="37"/>
      <c r="Z26" s="37"/>
      <c r="AA26" s="37"/>
      <c r="AB26" s="37"/>
      <c r="AC26" s="37"/>
      <c r="AD26" s="37"/>
    </row>
    <row r="27" spans="1:30" ht="11.25" customHeight="1" x14ac:dyDescent="0.2">
      <c r="A27" s="62">
        <f t="shared" si="0"/>
        <v>4</v>
      </c>
      <c r="B27" s="63">
        <f t="shared" si="6"/>
        <v>45119</v>
      </c>
      <c r="C27" s="64"/>
      <c r="D27" s="64"/>
      <c r="E27" s="64"/>
      <c r="F27" s="64"/>
      <c r="G27" s="64"/>
      <c r="H27" s="64"/>
      <c r="I27" s="64"/>
      <c r="J27" s="58">
        <f t="shared" si="1"/>
        <v>0</v>
      </c>
      <c r="K27" s="58">
        <f t="shared" si="1"/>
        <v>0</v>
      </c>
      <c r="L27" s="56">
        <f t="shared" si="1"/>
        <v>-993.36000000000138</v>
      </c>
      <c r="M27" s="57" t="s">
        <v>94</v>
      </c>
      <c r="N27" s="58">
        <f t="shared" si="2"/>
        <v>0</v>
      </c>
      <c r="O27" s="58">
        <f t="shared" si="2"/>
        <v>0</v>
      </c>
      <c r="P27" s="58">
        <f t="shared" si="2"/>
        <v>0</v>
      </c>
      <c r="Q27" s="58">
        <f t="shared" si="2"/>
        <v>0</v>
      </c>
      <c r="R27" s="58">
        <f t="shared" si="2"/>
        <v>0</v>
      </c>
      <c r="S27" s="58">
        <f t="shared" si="2"/>
        <v>0</v>
      </c>
      <c r="T27" s="58">
        <f t="shared" si="2"/>
        <v>0</v>
      </c>
      <c r="U27" s="58">
        <f t="shared" si="3"/>
        <v>0</v>
      </c>
      <c r="V27" s="19">
        <f t="shared" si="4"/>
        <v>0</v>
      </c>
      <c r="W27" s="32">
        <f t="shared" si="5"/>
        <v>-993.6000000000023</v>
      </c>
    </row>
    <row r="28" spans="1:30" ht="11.25" customHeight="1" x14ac:dyDescent="0.2">
      <c r="A28" s="62">
        <f t="shared" si="0"/>
        <v>5</v>
      </c>
      <c r="B28" s="63">
        <f t="shared" si="6"/>
        <v>45120</v>
      </c>
      <c r="C28" s="64"/>
      <c r="D28" s="64"/>
      <c r="E28" s="64"/>
      <c r="F28" s="64"/>
      <c r="G28" s="64"/>
      <c r="H28" s="64"/>
      <c r="I28" s="64"/>
      <c r="J28" s="58">
        <f t="shared" si="1"/>
        <v>0</v>
      </c>
      <c r="K28" s="58">
        <f t="shared" si="1"/>
        <v>0</v>
      </c>
      <c r="L28" s="56">
        <f t="shared" si="1"/>
        <v>-1000.4800000000014</v>
      </c>
      <c r="M28" s="1"/>
      <c r="N28" s="58">
        <f t="shared" si="2"/>
        <v>0</v>
      </c>
      <c r="O28" s="58">
        <f t="shared" si="2"/>
        <v>0</v>
      </c>
      <c r="P28" s="58">
        <f t="shared" si="2"/>
        <v>0</v>
      </c>
      <c r="Q28" s="58">
        <f t="shared" si="2"/>
        <v>0</v>
      </c>
      <c r="R28" s="58">
        <f t="shared" si="2"/>
        <v>0</v>
      </c>
      <c r="S28" s="58">
        <f t="shared" si="2"/>
        <v>0</v>
      </c>
      <c r="T28" s="58">
        <f t="shared" si="2"/>
        <v>0</v>
      </c>
      <c r="U28" s="58">
        <f t="shared" si="3"/>
        <v>0</v>
      </c>
      <c r="V28" s="19">
        <f t="shared" si="4"/>
        <v>0</v>
      </c>
      <c r="W28" s="32">
        <f t="shared" si="5"/>
        <v>-1000.8000000000023</v>
      </c>
      <c r="X28" s="8" t="s">
        <v>95</v>
      </c>
      <c r="Y28" s="9"/>
      <c r="Z28" s="9"/>
      <c r="AA28" s="9"/>
      <c r="AB28" s="9"/>
      <c r="AC28" s="9"/>
      <c r="AD28" s="10"/>
    </row>
    <row r="29" spans="1:30" ht="11.25" customHeight="1" x14ac:dyDescent="0.2">
      <c r="A29" s="62">
        <f t="shared" si="0"/>
        <v>6</v>
      </c>
      <c r="B29" s="63">
        <f t="shared" si="6"/>
        <v>45121</v>
      </c>
      <c r="C29" s="64"/>
      <c r="D29" s="64"/>
      <c r="E29" s="64"/>
      <c r="F29" s="64"/>
      <c r="G29" s="64"/>
      <c r="H29" s="64"/>
      <c r="I29" s="64"/>
      <c r="J29" s="58">
        <f t="shared" si="1"/>
        <v>0</v>
      </c>
      <c r="K29" s="58">
        <f t="shared" si="1"/>
        <v>0</v>
      </c>
      <c r="L29" s="56">
        <f t="shared" si="1"/>
        <v>-1008.0000000000015</v>
      </c>
      <c r="M29" s="78"/>
      <c r="N29" s="58">
        <f t="shared" si="2"/>
        <v>0</v>
      </c>
      <c r="O29" s="58">
        <f t="shared" si="2"/>
        <v>0</v>
      </c>
      <c r="P29" s="58">
        <f t="shared" si="2"/>
        <v>0</v>
      </c>
      <c r="Q29" s="58">
        <f t="shared" si="2"/>
        <v>0</v>
      </c>
      <c r="R29" s="58">
        <f t="shared" si="2"/>
        <v>0</v>
      </c>
      <c r="S29" s="58">
        <f t="shared" si="2"/>
        <v>0</v>
      </c>
      <c r="T29" s="58">
        <f t="shared" si="2"/>
        <v>0</v>
      </c>
      <c r="U29" s="58">
        <f t="shared" si="3"/>
        <v>0</v>
      </c>
      <c r="V29" s="19">
        <f t="shared" si="4"/>
        <v>0</v>
      </c>
      <c r="W29" s="32">
        <f t="shared" si="5"/>
        <v>-1008.0000000000024</v>
      </c>
      <c r="X29" s="11" t="s">
        <v>49</v>
      </c>
      <c r="Y29" s="11" t="s">
        <v>50</v>
      </c>
      <c r="Z29" s="11" t="s">
        <v>51</v>
      </c>
      <c r="AA29" s="11" t="s">
        <v>52</v>
      </c>
      <c r="AB29" s="11" t="s">
        <v>53</v>
      </c>
      <c r="AC29" s="11" t="s">
        <v>54</v>
      </c>
      <c r="AD29" s="11" t="s">
        <v>55</v>
      </c>
    </row>
    <row r="30" spans="1:30" ht="11.25" customHeight="1" x14ac:dyDescent="0.2">
      <c r="A30" s="62">
        <f t="shared" si="0"/>
        <v>7</v>
      </c>
      <c r="B30" s="63">
        <f t="shared" si="6"/>
        <v>45122</v>
      </c>
      <c r="C30" s="64"/>
      <c r="D30" s="64"/>
      <c r="E30" s="64"/>
      <c r="F30" s="64"/>
      <c r="G30" s="64"/>
      <c r="H30" s="64"/>
      <c r="I30" s="64"/>
      <c r="J30" s="58">
        <f t="shared" si="1"/>
        <v>0</v>
      </c>
      <c r="K30" s="58">
        <f t="shared" si="1"/>
        <v>0</v>
      </c>
      <c r="L30" s="56">
        <f t="shared" si="1"/>
        <v>-1008.0000000000015</v>
      </c>
      <c r="M30" s="1"/>
      <c r="N30" s="58">
        <f t="shared" si="2"/>
        <v>0</v>
      </c>
      <c r="O30" s="58">
        <f t="shared" si="2"/>
        <v>0</v>
      </c>
      <c r="P30" s="58">
        <f t="shared" si="2"/>
        <v>0</v>
      </c>
      <c r="Q30" s="58">
        <f t="shared" si="2"/>
        <v>0</v>
      </c>
      <c r="R30" s="58">
        <f t="shared" si="2"/>
        <v>0</v>
      </c>
      <c r="S30" s="58">
        <f t="shared" si="2"/>
        <v>0</v>
      </c>
      <c r="T30" s="58">
        <f t="shared" si="2"/>
        <v>0</v>
      </c>
      <c r="U30" s="58">
        <f t="shared" si="3"/>
        <v>0</v>
      </c>
      <c r="V30" s="19">
        <f t="shared" si="4"/>
        <v>0</v>
      </c>
      <c r="W30" s="32">
        <f t="shared" si="5"/>
        <v>-1008.0000000000024</v>
      </c>
      <c r="X30" s="1"/>
      <c r="Y30" s="1"/>
      <c r="Z30" s="1"/>
      <c r="AA30" s="1"/>
      <c r="AB30" s="1"/>
      <c r="AC30" s="12">
        <v>1</v>
      </c>
      <c r="AD30" s="12">
        <v>2</v>
      </c>
    </row>
    <row r="31" spans="1:30" ht="11.25" customHeight="1" x14ac:dyDescent="0.2">
      <c r="A31" s="62">
        <f t="shared" si="0"/>
        <v>1</v>
      </c>
      <c r="B31" s="63">
        <f t="shared" si="6"/>
        <v>45123</v>
      </c>
      <c r="C31" s="64"/>
      <c r="D31" s="64"/>
      <c r="E31" s="64"/>
      <c r="F31" s="64"/>
      <c r="G31" s="64"/>
      <c r="H31" s="64"/>
      <c r="I31" s="64"/>
      <c r="J31" s="58">
        <f t="shared" si="1"/>
        <v>0</v>
      </c>
      <c r="K31" s="58">
        <f t="shared" si="1"/>
        <v>0</v>
      </c>
      <c r="L31" s="56">
        <f t="shared" si="1"/>
        <v>-1008.0000000000015</v>
      </c>
      <c r="M31" s="1"/>
      <c r="N31" s="58">
        <f t="shared" si="2"/>
        <v>0</v>
      </c>
      <c r="O31" s="58">
        <f t="shared" si="2"/>
        <v>0</v>
      </c>
      <c r="P31" s="58">
        <f t="shared" si="2"/>
        <v>0</v>
      </c>
      <c r="Q31" s="58">
        <f t="shared" si="2"/>
        <v>0</v>
      </c>
      <c r="R31" s="58">
        <f t="shared" si="2"/>
        <v>0</v>
      </c>
      <c r="S31" s="58">
        <f t="shared" si="2"/>
        <v>0</v>
      </c>
      <c r="T31" s="58">
        <f t="shared" si="2"/>
        <v>0</v>
      </c>
      <c r="U31" s="58">
        <f t="shared" si="3"/>
        <v>0</v>
      </c>
      <c r="V31" s="19">
        <f t="shared" si="4"/>
        <v>0</v>
      </c>
      <c r="W31" s="32">
        <f t="shared" si="5"/>
        <v>-1008.0000000000024</v>
      </c>
      <c r="X31" s="1">
        <v>3</v>
      </c>
      <c r="Y31" s="1">
        <v>4</v>
      </c>
      <c r="Z31" s="1">
        <v>5</v>
      </c>
      <c r="AA31" s="1">
        <v>6</v>
      </c>
      <c r="AB31" s="1">
        <v>7</v>
      </c>
      <c r="AC31" s="12">
        <v>8</v>
      </c>
      <c r="AD31" s="12">
        <v>9</v>
      </c>
    </row>
    <row r="32" spans="1:30" ht="11.25" customHeight="1" x14ac:dyDescent="0.2">
      <c r="A32" s="62">
        <f t="shared" si="0"/>
        <v>2</v>
      </c>
      <c r="B32" s="63">
        <f t="shared" si="6"/>
        <v>45124</v>
      </c>
      <c r="C32" s="64"/>
      <c r="D32" s="64"/>
      <c r="E32" s="64"/>
      <c r="F32" s="64"/>
      <c r="G32" s="64"/>
      <c r="H32" s="64"/>
      <c r="I32" s="64"/>
      <c r="J32" s="58">
        <f t="shared" si="1"/>
        <v>0</v>
      </c>
      <c r="K32" s="58">
        <f t="shared" si="1"/>
        <v>0</v>
      </c>
      <c r="L32" s="56">
        <f t="shared" si="1"/>
        <v>-1015.1200000000015</v>
      </c>
      <c r="M32" s="1"/>
      <c r="N32" s="58">
        <f t="shared" si="2"/>
        <v>0</v>
      </c>
      <c r="O32" s="58">
        <f t="shared" si="2"/>
        <v>0</v>
      </c>
      <c r="P32" s="58">
        <f t="shared" si="2"/>
        <v>0</v>
      </c>
      <c r="Q32" s="58">
        <f t="shared" si="2"/>
        <v>0</v>
      </c>
      <c r="R32" s="58">
        <f t="shared" si="2"/>
        <v>0</v>
      </c>
      <c r="S32" s="58">
        <f t="shared" si="2"/>
        <v>0</v>
      </c>
      <c r="T32" s="58">
        <f t="shared" si="2"/>
        <v>0</v>
      </c>
      <c r="U32" s="58">
        <f t="shared" si="3"/>
        <v>0</v>
      </c>
      <c r="V32" s="19">
        <f t="shared" si="4"/>
        <v>0</v>
      </c>
      <c r="W32" s="32">
        <f t="shared" si="5"/>
        <v>-1015.2000000000024</v>
      </c>
      <c r="X32" s="1">
        <v>10</v>
      </c>
      <c r="Y32" s="1">
        <v>11</v>
      </c>
      <c r="Z32" s="1">
        <v>12</v>
      </c>
      <c r="AA32" s="1">
        <v>13</v>
      </c>
      <c r="AB32" s="1">
        <v>14</v>
      </c>
      <c r="AC32" s="12">
        <v>15</v>
      </c>
      <c r="AD32" s="12">
        <v>16</v>
      </c>
    </row>
    <row r="33" spans="1:30" ht="11.25" customHeight="1" x14ac:dyDescent="0.2">
      <c r="A33" s="62">
        <f t="shared" si="0"/>
        <v>3</v>
      </c>
      <c r="B33" s="63">
        <f t="shared" si="6"/>
        <v>45125</v>
      </c>
      <c r="C33" s="64"/>
      <c r="D33" s="64"/>
      <c r="E33" s="64"/>
      <c r="F33" s="64"/>
      <c r="G33" s="64"/>
      <c r="H33" s="64"/>
      <c r="I33" s="64"/>
      <c r="J33" s="58">
        <f t="shared" si="1"/>
        <v>0</v>
      </c>
      <c r="K33" s="58">
        <f t="shared" si="1"/>
        <v>0</v>
      </c>
      <c r="L33" s="56">
        <f t="shared" si="1"/>
        <v>-1022.2400000000015</v>
      </c>
      <c r="M33" s="1"/>
      <c r="N33" s="58">
        <f t="shared" si="2"/>
        <v>0</v>
      </c>
      <c r="O33" s="58">
        <f t="shared" si="2"/>
        <v>0</v>
      </c>
      <c r="P33" s="58">
        <f t="shared" si="2"/>
        <v>0</v>
      </c>
      <c r="Q33" s="58">
        <f t="shared" si="2"/>
        <v>0</v>
      </c>
      <c r="R33" s="58">
        <f t="shared" si="2"/>
        <v>0</v>
      </c>
      <c r="S33" s="58">
        <f t="shared" si="2"/>
        <v>0</v>
      </c>
      <c r="T33" s="58">
        <f t="shared" si="2"/>
        <v>0</v>
      </c>
      <c r="U33" s="58">
        <f t="shared" si="3"/>
        <v>0</v>
      </c>
      <c r="V33" s="19">
        <f t="shared" si="4"/>
        <v>0</v>
      </c>
      <c r="W33" s="32">
        <f t="shared" si="5"/>
        <v>-1022.4000000000025</v>
      </c>
      <c r="X33" s="1">
        <v>17</v>
      </c>
      <c r="Y33" s="1">
        <v>18</v>
      </c>
      <c r="Z33" s="1">
        <v>19</v>
      </c>
      <c r="AA33" s="1">
        <v>20</v>
      </c>
      <c r="AB33" s="1">
        <v>21</v>
      </c>
      <c r="AC33" s="12">
        <v>22</v>
      </c>
      <c r="AD33" s="12">
        <v>23</v>
      </c>
    </row>
    <row r="34" spans="1:30" ht="11.25" customHeight="1" x14ac:dyDescent="0.2">
      <c r="A34" s="62">
        <f t="shared" si="0"/>
        <v>4</v>
      </c>
      <c r="B34" s="63">
        <f t="shared" si="6"/>
        <v>45126</v>
      </c>
      <c r="C34" s="64"/>
      <c r="D34" s="64"/>
      <c r="E34" s="64"/>
      <c r="F34" s="64"/>
      <c r="G34" s="64"/>
      <c r="H34" s="64"/>
      <c r="I34" s="64"/>
      <c r="J34" s="58">
        <f t="shared" si="1"/>
        <v>0</v>
      </c>
      <c r="K34" s="58">
        <f t="shared" si="1"/>
        <v>0</v>
      </c>
      <c r="L34" s="56">
        <f t="shared" si="1"/>
        <v>-1029.3600000000015</v>
      </c>
      <c r="M34" s="1"/>
      <c r="N34" s="58">
        <f t="shared" si="2"/>
        <v>0</v>
      </c>
      <c r="O34" s="58">
        <f t="shared" si="2"/>
        <v>0</v>
      </c>
      <c r="P34" s="58">
        <f t="shared" si="2"/>
        <v>0</v>
      </c>
      <c r="Q34" s="58">
        <f t="shared" si="2"/>
        <v>0</v>
      </c>
      <c r="R34" s="58">
        <f t="shared" si="2"/>
        <v>0</v>
      </c>
      <c r="S34" s="58">
        <f t="shared" si="2"/>
        <v>0</v>
      </c>
      <c r="T34" s="58">
        <f t="shared" si="2"/>
        <v>0</v>
      </c>
      <c r="U34" s="58">
        <f t="shared" si="3"/>
        <v>0</v>
      </c>
      <c r="V34" s="19">
        <f t="shared" si="4"/>
        <v>0</v>
      </c>
      <c r="W34" s="32">
        <f t="shared" si="5"/>
        <v>-1029.6000000000024</v>
      </c>
      <c r="X34" s="1">
        <v>24</v>
      </c>
      <c r="Y34" s="1">
        <v>25</v>
      </c>
      <c r="Z34" s="1">
        <v>26</v>
      </c>
      <c r="AA34" s="1">
        <v>27</v>
      </c>
      <c r="AB34" s="1">
        <v>28</v>
      </c>
      <c r="AC34" s="12">
        <v>29</v>
      </c>
      <c r="AD34" s="12">
        <v>30</v>
      </c>
    </row>
    <row r="35" spans="1:30" ht="11.25" customHeight="1" x14ac:dyDescent="0.2">
      <c r="A35" s="62">
        <f t="shared" si="0"/>
        <v>5</v>
      </c>
      <c r="B35" s="63">
        <f t="shared" si="6"/>
        <v>45127</v>
      </c>
      <c r="C35" s="64"/>
      <c r="D35" s="64"/>
      <c r="E35" s="64"/>
      <c r="F35" s="64"/>
      <c r="G35" s="64"/>
      <c r="H35" s="64"/>
      <c r="I35" s="64"/>
      <c r="J35" s="58">
        <f t="shared" si="1"/>
        <v>0</v>
      </c>
      <c r="K35" s="58">
        <f t="shared" si="1"/>
        <v>0</v>
      </c>
      <c r="L35" s="56">
        <f t="shared" si="1"/>
        <v>-1036.4800000000014</v>
      </c>
      <c r="M35" s="1"/>
      <c r="N35" s="58">
        <f t="shared" si="2"/>
        <v>0</v>
      </c>
      <c r="O35" s="58">
        <f t="shared" si="2"/>
        <v>0</v>
      </c>
      <c r="P35" s="58">
        <f t="shared" si="2"/>
        <v>0</v>
      </c>
      <c r="Q35" s="58">
        <f t="shared" si="2"/>
        <v>0</v>
      </c>
      <c r="R35" s="58">
        <f t="shared" si="2"/>
        <v>0</v>
      </c>
      <c r="S35" s="58">
        <f t="shared" si="2"/>
        <v>0</v>
      </c>
      <c r="T35" s="58">
        <f t="shared" si="2"/>
        <v>0</v>
      </c>
      <c r="U35" s="58">
        <f t="shared" si="3"/>
        <v>0</v>
      </c>
      <c r="V35" s="19">
        <f t="shared" si="4"/>
        <v>0</v>
      </c>
      <c r="W35" s="32">
        <f t="shared" si="5"/>
        <v>-1036.8000000000025</v>
      </c>
      <c r="X35" s="1">
        <v>31</v>
      </c>
      <c r="Y35" s="1"/>
      <c r="Z35" s="1"/>
      <c r="AA35" s="1"/>
      <c r="AB35" s="1"/>
      <c r="AC35" s="12"/>
      <c r="AD35" s="12"/>
    </row>
    <row r="36" spans="1:30" ht="11.25" customHeight="1" x14ac:dyDescent="0.2">
      <c r="A36" s="62">
        <f t="shared" si="0"/>
        <v>6</v>
      </c>
      <c r="B36" s="63">
        <f t="shared" si="6"/>
        <v>45128</v>
      </c>
      <c r="C36" s="64"/>
      <c r="D36" s="64"/>
      <c r="E36" s="64"/>
      <c r="F36" s="64"/>
      <c r="G36" s="64"/>
      <c r="H36" s="64"/>
      <c r="I36" s="64"/>
      <c r="J36" s="58">
        <f t="shared" si="1"/>
        <v>0</v>
      </c>
      <c r="K36" s="58">
        <f t="shared" si="1"/>
        <v>0</v>
      </c>
      <c r="L36" s="56">
        <f t="shared" si="1"/>
        <v>-1044.0000000000016</v>
      </c>
      <c r="M36" s="1"/>
      <c r="N36" s="58">
        <f t="shared" si="2"/>
        <v>0</v>
      </c>
      <c r="O36" s="58">
        <f t="shared" si="2"/>
        <v>0</v>
      </c>
      <c r="P36" s="58">
        <f t="shared" si="2"/>
        <v>0</v>
      </c>
      <c r="Q36" s="58">
        <f t="shared" si="2"/>
        <v>0</v>
      </c>
      <c r="R36" s="58">
        <f t="shared" si="2"/>
        <v>0</v>
      </c>
      <c r="S36" s="58">
        <f t="shared" si="2"/>
        <v>0</v>
      </c>
      <c r="T36" s="58">
        <f t="shared" si="2"/>
        <v>0</v>
      </c>
      <c r="U36" s="58">
        <f t="shared" si="3"/>
        <v>0</v>
      </c>
      <c r="V36" s="19">
        <f t="shared" si="4"/>
        <v>0</v>
      </c>
      <c r="W36" s="32">
        <f t="shared" si="5"/>
        <v>-1044.0000000000025</v>
      </c>
    </row>
    <row r="37" spans="1:30" ht="11.25" customHeight="1" x14ac:dyDescent="0.2">
      <c r="A37" s="62">
        <f t="shared" si="0"/>
        <v>7</v>
      </c>
      <c r="B37" s="63">
        <f t="shared" si="6"/>
        <v>45129</v>
      </c>
      <c r="C37" s="64"/>
      <c r="D37" s="64"/>
      <c r="E37" s="64"/>
      <c r="F37" s="64"/>
      <c r="G37" s="64"/>
      <c r="H37" s="64"/>
      <c r="I37" s="64"/>
      <c r="J37" s="58">
        <f t="shared" si="1"/>
        <v>0</v>
      </c>
      <c r="K37" s="58">
        <f t="shared" si="1"/>
        <v>0</v>
      </c>
      <c r="L37" s="56">
        <f t="shared" si="1"/>
        <v>-1044.0000000000016</v>
      </c>
      <c r="M37" s="1"/>
      <c r="N37" s="58">
        <f t="shared" si="2"/>
        <v>0</v>
      </c>
      <c r="O37" s="58">
        <f t="shared" si="2"/>
        <v>0</v>
      </c>
      <c r="P37" s="58">
        <f t="shared" si="2"/>
        <v>0</v>
      </c>
      <c r="Q37" s="58">
        <f t="shared" si="2"/>
        <v>0</v>
      </c>
      <c r="R37" s="58">
        <f t="shared" si="2"/>
        <v>0</v>
      </c>
      <c r="S37" s="58">
        <f t="shared" si="2"/>
        <v>0</v>
      </c>
      <c r="T37" s="58">
        <f t="shared" si="2"/>
        <v>0</v>
      </c>
      <c r="U37" s="58">
        <f t="shared" si="3"/>
        <v>0</v>
      </c>
      <c r="V37" s="19">
        <f t="shared" si="4"/>
        <v>0</v>
      </c>
      <c r="W37" s="32">
        <f t="shared" si="5"/>
        <v>-1044.0000000000025</v>
      </c>
    </row>
    <row r="38" spans="1:30" ht="11.25" customHeight="1" x14ac:dyDescent="0.2">
      <c r="A38" s="62">
        <f t="shared" si="0"/>
        <v>1</v>
      </c>
      <c r="B38" s="63">
        <f t="shared" si="6"/>
        <v>45130</v>
      </c>
      <c r="C38" s="64"/>
      <c r="D38" s="64"/>
      <c r="E38" s="64"/>
      <c r="F38" s="64"/>
      <c r="G38" s="64"/>
      <c r="H38" s="64"/>
      <c r="I38" s="64"/>
      <c r="J38" s="58">
        <f t="shared" si="1"/>
        <v>0</v>
      </c>
      <c r="K38" s="58">
        <f t="shared" si="1"/>
        <v>0</v>
      </c>
      <c r="L38" s="56">
        <f t="shared" si="1"/>
        <v>-1044.0000000000016</v>
      </c>
      <c r="M38" s="1"/>
      <c r="N38" s="58">
        <f t="shared" si="2"/>
        <v>0</v>
      </c>
      <c r="O38" s="58">
        <f t="shared" si="2"/>
        <v>0</v>
      </c>
      <c r="P38" s="58">
        <f t="shared" si="2"/>
        <v>0</v>
      </c>
      <c r="Q38" s="58">
        <f t="shared" si="2"/>
        <v>0</v>
      </c>
      <c r="R38" s="58">
        <f t="shared" si="2"/>
        <v>0</v>
      </c>
      <c r="S38" s="58">
        <f t="shared" si="2"/>
        <v>0</v>
      </c>
      <c r="T38" s="58">
        <f t="shared" si="2"/>
        <v>0</v>
      </c>
      <c r="U38" s="58">
        <f t="shared" si="3"/>
        <v>0</v>
      </c>
      <c r="V38" s="19">
        <f t="shared" si="4"/>
        <v>0</v>
      </c>
      <c r="W38" s="32">
        <f t="shared" si="5"/>
        <v>-1044.0000000000025</v>
      </c>
    </row>
    <row r="39" spans="1:30" ht="11.25" customHeight="1" x14ac:dyDescent="0.2">
      <c r="A39" s="62">
        <f t="shared" si="0"/>
        <v>2</v>
      </c>
      <c r="B39" s="63">
        <f t="shared" si="6"/>
        <v>45131</v>
      </c>
      <c r="C39" s="64"/>
      <c r="D39" s="64"/>
      <c r="E39" s="64"/>
      <c r="F39" s="64"/>
      <c r="G39" s="64"/>
      <c r="H39" s="64"/>
      <c r="I39" s="64"/>
      <c r="J39" s="58">
        <f t="shared" si="1"/>
        <v>0</v>
      </c>
      <c r="K39" s="58">
        <f t="shared" si="1"/>
        <v>0</v>
      </c>
      <c r="L39" s="56">
        <f t="shared" si="1"/>
        <v>-1051.1200000000015</v>
      </c>
      <c r="M39" s="1"/>
      <c r="N39" s="58">
        <f t="shared" si="2"/>
        <v>0</v>
      </c>
      <c r="O39" s="58">
        <f t="shared" si="2"/>
        <v>0</v>
      </c>
      <c r="P39" s="58">
        <f t="shared" si="2"/>
        <v>0</v>
      </c>
      <c r="Q39" s="58">
        <f t="shared" si="2"/>
        <v>0</v>
      </c>
      <c r="R39" s="58">
        <f t="shared" si="2"/>
        <v>0</v>
      </c>
      <c r="S39" s="58">
        <f t="shared" si="2"/>
        <v>0</v>
      </c>
      <c r="T39" s="58">
        <f t="shared" si="2"/>
        <v>0</v>
      </c>
      <c r="U39" s="58">
        <f t="shared" si="3"/>
        <v>0</v>
      </c>
      <c r="V39" s="19">
        <f t="shared" si="4"/>
        <v>0</v>
      </c>
      <c r="W39" s="32">
        <f t="shared" si="5"/>
        <v>-1051.2000000000025</v>
      </c>
    </row>
    <row r="40" spans="1:30" ht="11.25" customHeight="1" x14ac:dyDescent="0.2">
      <c r="A40" s="62">
        <f t="shared" si="0"/>
        <v>3</v>
      </c>
      <c r="B40" s="63">
        <f t="shared" si="6"/>
        <v>45132</v>
      </c>
      <c r="C40" s="64"/>
      <c r="D40" s="64"/>
      <c r="E40" s="64"/>
      <c r="F40" s="64"/>
      <c r="G40" s="64"/>
      <c r="H40" s="64"/>
      <c r="I40" s="64"/>
      <c r="J40" s="58">
        <f t="shared" si="1"/>
        <v>0</v>
      </c>
      <c r="K40" s="58">
        <f t="shared" si="1"/>
        <v>0</v>
      </c>
      <c r="L40" s="56">
        <f t="shared" si="1"/>
        <v>-1058.2400000000016</v>
      </c>
      <c r="M40" s="1"/>
      <c r="N40" s="58">
        <f t="shared" si="2"/>
        <v>0</v>
      </c>
      <c r="O40" s="58">
        <f t="shared" si="2"/>
        <v>0</v>
      </c>
      <c r="P40" s="58">
        <f t="shared" si="2"/>
        <v>0</v>
      </c>
      <c r="Q40" s="58">
        <f t="shared" si="2"/>
        <v>0</v>
      </c>
      <c r="R40" s="58">
        <f t="shared" si="2"/>
        <v>0</v>
      </c>
      <c r="S40" s="58">
        <f t="shared" si="2"/>
        <v>0</v>
      </c>
      <c r="T40" s="58">
        <f t="shared" si="2"/>
        <v>0</v>
      </c>
      <c r="U40" s="58">
        <f t="shared" si="3"/>
        <v>0</v>
      </c>
      <c r="V40" s="19">
        <f t="shared" si="4"/>
        <v>0</v>
      </c>
      <c r="W40" s="32">
        <f t="shared" si="5"/>
        <v>-1058.4000000000026</v>
      </c>
    </row>
    <row r="41" spans="1:30" ht="11.25" customHeight="1" x14ac:dyDescent="0.2">
      <c r="A41" s="62">
        <f t="shared" si="0"/>
        <v>4</v>
      </c>
      <c r="B41" s="63">
        <f t="shared" si="6"/>
        <v>45133</v>
      </c>
      <c r="C41" s="64"/>
      <c r="D41" s="64"/>
      <c r="E41" s="64"/>
      <c r="F41" s="64"/>
      <c r="G41" s="64"/>
      <c r="H41" s="64"/>
      <c r="I41" s="64"/>
      <c r="J41" s="58">
        <f t="shared" si="1"/>
        <v>0</v>
      </c>
      <c r="K41" s="58">
        <f t="shared" si="1"/>
        <v>0</v>
      </c>
      <c r="L41" s="56">
        <f t="shared" si="1"/>
        <v>-1065.3600000000015</v>
      </c>
      <c r="M41" s="1"/>
      <c r="N41" s="58">
        <f t="shared" si="2"/>
        <v>0</v>
      </c>
      <c r="O41" s="58">
        <f t="shared" si="2"/>
        <v>0</v>
      </c>
      <c r="P41" s="58">
        <f t="shared" si="2"/>
        <v>0</v>
      </c>
      <c r="Q41" s="58">
        <f t="shared" si="2"/>
        <v>0</v>
      </c>
      <c r="R41" s="58">
        <f t="shared" si="2"/>
        <v>0</v>
      </c>
      <c r="S41" s="58">
        <f t="shared" si="2"/>
        <v>0</v>
      </c>
      <c r="T41" s="58">
        <f t="shared" si="2"/>
        <v>0</v>
      </c>
      <c r="U41" s="58">
        <f t="shared" si="3"/>
        <v>0</v>
      </c>
      <c r="V41" s="19">
        <f t="shared" si="4"/>
        <v>0</v>
      </c>
      <c r="W41" s="32">
        <f t="shared" si="5"/>
        <v>-1065.6000000000026</v>
      </c>
    </row>
    <row r="42" spans="1:30" ht="11.25" customHeight="1" x14ac:dyDescent="0.2">
      <c r="A42" s="62">
        <f t="shared" si="0"/>
        <v>5</v>
      </c>
      <c r="B42" s="63">
        <f t="shared" si="6"/>
        <v>45134</v>
      </c>
      <c r="C42" s="64"/>
      <c r="D42" s="64"/>
      <c r="E42" s="64"/>
      <c r="F42" s="64"/>
      <c r="G42" s="64"/>
      <c r="H42" s="64"/>
      <c r="I42" s="64"/>
      <c r="J42" s="58">
        <f t="shared" si="1"/>
        <v>0</v>
      </c>
      <c r="K42" s="58">
        <f t="shared" si="1"/>
        <v>0</v>
      </c>
      <c r="L42" s="56">
        <f t="shared" si="1"/>
        <v>-1072.4800000000016</v>
      </c>
      <c r="M42" s="1"/>
      <c r="N42" s="58">
        <f t="shared" si="2"/>
        <v>0</v>
      </c>
      <c r="O42" s="58">
        <f t="shared" si="2"/>
        <v>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0</v>
      </c>
      <c r="T42" s="58">
        <f t="shared" si="2"/>
        <v>0</v>
      </c>
      <c r="U42" s="58">
        <f t="shared" si="3"/>
        <v>0</v>
      </c>
      <c r="V42" s="19">
        <f t="shared" si="4"/>
        <v>0</v>
      </c>
      <c r="W42" s="32">
        <f t="shared" si="5"/>
        <v>-1072.8000000000027</v>
      </c>
    </row>
    <row r="43" spans="1:30" ht="11.25" customHeight="1" x14ac:dyDescent="0.2">
      <c r="A43" s="62">
        <f t="shared" si="0"/>
        <v>6</v>
      </c>
      <c r="B43" s="63">
        <f t="shared" si="6"/>
        <v>45135</v>
      </c>
      <c r="C43" s="64"/>
      <c r="D43" s="64"/>
      <c r="E43" s="64"/>
      <c r="F43" s="64"/>
      <c r="G43" s="64"/>
      <c r="H43" s="64"/>
      <c r="I43" s="64"/>
      <c r="J43" s="58">
        <f t="shared" si="1"/>
        <v>0</v>
      </c>
      <c r="K43" s="58">
        <f t="shared" si="1"/>
        <v>0</v>
      </c>
      <c r="L43" s="56">
        <f t="shared" si="1"/>
        <v>-1080.0000000000016</v>
      </c>
      <c r="M43" s="1"/>
      <c r="N43" s="58">
        <f t="shared" si="2"/>
        <v>0</v>
      </c>
      <c r="O43" s="58">
        <f t="shared" si="2"/>
        <v>0</v>
      </c>
      <c r="P43" s="58">
        <f t="shared" si="2"/>
        <v>0</v>
      </c>
      <c r="Q43" s="58">
        <f t="shared" si="2"/>
        <v>0</v>
      </c>
      <c r="R43" s="58">
        <f t="shared" si="2"/>
        <v>0</v>
      </c>
      <c r="S43" s="58">
        <f t="shared" si="2"/>
        <v>0</v>
      </c>
      <c r="T43" s="58">
        <f t="shared" si="2"/>
        <v>0</v>
      </c>
      <c r="U43" s="58">
        <f t="shared" si="3"/>
        <v>0</v>
      </c>
      <c r="V43" s="19">
        <f t="shared" si="4"/>
        <v>0</v>
      </c>
      <c r="W43" s="32">
        <f t="shared" si="5"/>
        <v>-1080.0000000000027</v>
      </c>
    </row>
    <row r="44" spans="1:30" ht="11.25" customHeight="1" x14ac:dyDescent="0.2">
      <c r="A44" s="62">
        <f t="shared" si="0"/>
        <v>7</v>
      </c>
      <c r="B44" s="63">
        <f t="shared" si="6"/>
        <v>45136</v>
      </c>
      <c r="C44" s="64"/>
      <c r="D44" s="64"/>
      <c r="E44" s="64"/>
      <c r="F44" s="64"/>
      <c r="G44" s="64"/>
      <c r="H44" s="64"/>
      <c r="I44" s="64"/>
      <c r="J44" s="58">
        <f t="shared" si="1"/>
        <v>0</v>
      </c>
      <c r="K44" s="58">
        <f t="shared" si="1"/>
        <v>0</v>
      </c>
      <c r="L44" s="56">
        <f t="shared" si="1"/>
        <v>-1080.0000000000016</v>
      </c>
      <c r="M44" s="1"/>
      <c r="N44" s="58">
        <f t="shared" si="2"/>
        <v>0</v>
      </c>
      <c r="O44" s="58">
        <f t="shared" si="2"/>
        <v>0</v>
      </c>
      <c r="P44" s="58">
        <f t="shared" si="2"/>
        <v>0</v>
      </c>
      <c r="Q44" s="58">
        <f t="shared" si="2"/>
        <v>0</v>
      </c>
      <c r="R44" s="58">
        <f t="shared" si="2"/>
        <v>0</v>
      </c>
      <c r="S44" s="58">
        <f t="shared" si="2"/>
        <v>0</v>
      </c>
      <c r="T44" s="58">
        <f t="shared" si="2"/>
        <v>0</v>
      </c>
      <c r="U44" s="58">
        <f t="shared" si="3"/>
        <v>0</v>
      </c>
      <c r="V44" s="19">
        <f t="shared" si="4"/>
        <v>0</v>
      </c>
      <c r="W44" s="32">
        <f t="shared" si="5"/>
        <v>-1080.0000000000027</v>
      </c>
    </row>
    <row r="45" spans="1:30" ht="11.25" customHeight="1" x14ac:dyDescent="0.2">
      <c r="A45" s="62">
        <f t="shared" si="0"/>
        <v>1</v>
      </c>
      <c r="B45" s="63">
        <f t="shared" si="6"/>
        <v>45137</v>
      </c>
      <c r="C45" s="64"/>
      <c r="D45" s="64"/>
      <c r="E45" s="64"/>
      <c r="F45" s="64"/>
      <c r="G45" s="64"/>
      <c r="H45" s="64"/>
      <c r="I45" s="64"/>
      <c r="J45" s="58">
        <f t="shared" si="1"/>
        <v>0</v>
      </c>
      <c r="K45" s="58">
        <f t="shared" si="1"/>
        <v>0</v>
      </c>
      <c r="L45" s="56">
        <f t="shared" si="1"/>
        <v>-1080.0000000000016</v>
      </c>
      <c r="M45" s="1"/>
      <c r="N45" s="58">
        <f t="shared" si="2"/>
        <v>0</v>
      </c>
      <c r="O45" s="58">
        <f t="shared" si="2"/>
        <v>0</v>
      </c>
      <c r="P45" s="58">
        <f t="shared" si="2"/>
        <v>0</v>
      </c>
      <c r="Q45" s="58">
        <f t="shared" si="2"/>
        <v>0</v>
      </c>
      <c r="R45" s="58">
        <f t="shared" si="2"/>
        <v>0</v>
      </c>
      <c r="S45" s="58">
        <f t="shared" si="2"/>
        <v>0</v>
      </c>
      <c r="T45" s="58">
        <f t="shared" si="2"/>
        <v>0</v>
      </c>
      <c r="U45" s="58">
        <f t="shared" si="3"/>
        <v>0</v>
      </c>
      <c r="V45" s="19">
        <f t="shared" si="4"/>
        <v>0</v>
      </c>
      <c r="W45" s="32">
        <f t="shared" si="5"/>
        <v>-1080.0000000000027</v>
      </c>
    </row>
    <row r="46" spans="1:30" ht="11.25" customHeight="1" x14ac:dyDescent="0.2">
      <c r="A46" s="62">
        <f t="shared" si="0"/>
        <v>2</v>
      </c>
      <c r="B46" s="63">
        <f t="shared" si="6"/>
        <v>45138</v>
      </c>
      <c r="C46" s="64"/>
      <c r="D46" s="64"/>
      <c r="E46" s="64"/>
      <c r="F46" s="64"/>
      <c r="G46" s="64"/>
      <c r="H46" s="64"/>
      <c r="I46" s="64"/>
      <c r="J46" s="58">
        <f t="shared" si="1"/>
        <v>0</v>
      </c>
      <c r="K46" s="58">
        <f t="shared" si="1"/>
        <v>0</v>
      </c>
      <c r="L46" s="56">
        <f t="shared" si="1"/>
        <v>-1087.1200000000017</v>
      </c>
      <c r="M46" s="1"/>
      <c r="N46" s="58">
        <f t="shared" si="2"/>
        <v>0</v>
      </c>
      <c r="O46" s="58">
        <f t="shared" si="2"/>
        <v>0</v>
      </c>
      <c r="P46" s="58">
        <f t="shared" si="2"/>
        <v>0</v>
      </c>
      <c r="Q46" s="58">
        <f t="shared" si="2"/>
        <v>0</v>
      </c>
      <c r="R46" s="58">
        <f t="shared" si="2"/>
        <v>0</v>
      </c>
      <c r="S46" s="58">
        <f t="shared" si="2"/>
        <v>0</v>
      </c>
      <c r="T46" s="58">
        <f t="shared" si="2"/>
        <v>0</v>
      </c>
      <c r="U46" s="58">
        <f t="shared" si="3"/>
        <v>0</v>
      </c>
      <c r="V46" s="19">
        <f t="shared" si="4"/>
        <v>0</v>
      </c>
      <c r="W46" s="32">
        <f t="shared" si="5"/>
        <v>-1087.2000000000028</v>
      </c>
    </row>
    <row r="47" spans="1:3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30" ht="11.25" customHeight="1" x14ac:dyDescent="0.2">
      <c r="A48" s="81" t="s">
        <v>58</v>
      </c>
      <c r="B48" s="1"/>
      <c r="C48" s="56">
        <f>L46</f>
        <v>-1087.1200000000017</v>
      </c>
      <c r="D48" s="1"/>
      <c r="E48" s="1" t="s">
        <v>59</v>
      </c>
      <c r="F48" s="1"/>
      <c r="G48" s="1"/>
      <c r="H48" s="1"/>
      <c r="I48" s="82">
        <f>(U9/12)/((F9*4.35)+C48)</f>
        <v>-3.5822264253678884</v>
      </c>
      <c r="J48" s="83" t="s">
        <v>60</v>
      </c>
      <c r="K48" s="84">
        <f>I48/U10</f>
        <v>-0.16822851738812677</v>
      </c>
      <c r="L48" s="1" t="s">
        <v>61</v>
      </c>
      <c r="M48" s="1"/>
      <c r="N48" s="1"/>
      <c r="O48" s="1"/>
      <c r="P48" s="1"/>
      <c r="Q48" s="1"/>
      <c r="R48" s="1"/>
      <c r="S48" s="1"/>
      <c r="T48" s="1"/>
      <c r="U48" s="85">
        <f>C48*U10</f>
        <v>-23148.92892125552</v>
      </c>
      <c r="X48" t="s">
        <v>62</v>
      </c>
    </row>
    <row r="49" spans="1:30" ht="11.25" customHeight="1" x14ac:dyDescent="0.2">
      <c r="C49" s="20"/>
      <c r="D49" s="39"/>
      <c r="E49" s="40"/>
      <c r="J49" s="41"/>
    </row>
    <row r="50" spans="1:30" ht="11.25" customHeight="1" x14ac:dyDescent="0.2">
      <c r="A50" s="14" t="s">
        <v>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ht="11.25" customHeight="1" x14ac:dyDescent="0.2">
      <c r="A51" s="14" t="s">
        <v>96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</sheetData>
  <mergeCells count="3">
    <mergeCell ref="C14:D14"/>
    <mergeCell ref="E14:F14"/>
    <mergeCell ref="G14:H14"/>
  </mergeCells>
  <conditionalFormatting sqref="A16:K46 M16:U19 M29:U46 N27:U28 M22:U26 N20:U21">
    <cfRule type="expression" dxfId="35" priority="1" stopIfTrue="1">
      <formula>IF(($A16=7),TRUE,FALSE)</formula>
    </cfRule>
    <cfRule type="expression" dxfId="34" priority="2" stopIfTrue="1">
      <formula>IF(($A16=1),TRUE,FALSE)</formula>
    </cfRule>
  </conditionalFormatting>
  <conditionalFormatting sqref="M27 M20">
    <cfRule type="expression" dxfId="33" priority="31" stopIfTrue="1">
      <formula>IF(($A21=7),TRUE,FALSE)</formula>
    </cfRule>
    <cfRule type="expression" dxfId="32" priority="32" stopIfTrue="1">
      <formula>IF(($A21=1),TRUE,FALSE)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841D91D7AAF4DA1E6AC3CC2A09599" ma:contentTypeVersion="10" ma:contentTypeDescription="Create a new document." ma:contentTypeScope="" ma:versionID="57823a4a8e32c5013c92d8dd1c489865">
  <xsd:schema xmlns:xsd="http://www.w3.org/2001/XMLSchema" xmlns:xs="http://www.w3.org/2001/XMLSchema" xmlns:p="http://schemas.microsoft.com/office/2006/metadata/properties" xmlns:ns2="5e7212bd-ddee-494a-9834-634db6881d55" targetNamespace="http://schemas.microsoft.com/office/2006/metadata/properties" ma:root="true" ma:fieldsID="5f1480a75347e1b7eb9aceaefbe2dfe0" ns2:_="">
    <xsd:import namespace="5e7212bd-ddee-494a-9834-634db6881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12bd-ddee-494a-9834-634db688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C31D7-744B-435A-88FE-6BA3A46B7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F62E46-AA6F-4858-88DD-8A0661A5F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212bd-ddee-494a-9834-634db6881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982F58-0E84-4F5F-8E36-824285EDF10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</vt:lpstr>
      <vt:lpstr>December 22</vt:lpstr>
      <vt:lpstr> Jan 23 </vt:lpstr>
      <vt:lpstr>Feb 23</vt:lpstr>
      <vt:lpstr>Mar 23</vt:lpstr>
      <vt:lpstr>Apr 23</vt:lpstr>
      <vt:lpstr>May 23</vt:lpstr>
      <vt:lpstr>Jun 23</vt:lpstr>
      <vt:lpstr>Jul 23</vt:lpstr>
      <vt:lpstr>Aug 23</vt:lpstr>
      <vt:lpstr>Sep 23</vt:lpstr>
      <vt:lpstr>Oct 23</vt:lpstr>
      <vt:lpstr>Nov 23</vt:lpstr>
      <vt:lpstr>Dec 23</vt:lpstr>
      <vt:lpstr>January 2024</vt:lpstr>
    </vt:vector>
  </TitlesOfParts>
  <Manager/>
  <Company>BT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NickP</dc:creator>
  <cp:keywords/>
  <dc:description/>
  <cp:lastModifiedBy>Rodney Wheeler</cp:lastModifiedBy>
  <cp:revision/>
  <dcterms:created xsi:type="dcterms:W3CDTF">2013-11-22T13:23:18Z</dcterms:created>
  <dcterms:modified xsi:type="dcterms:W3CDTF">2023-01-10T11:39:13Z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2021-11-30T10:53:09Z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fcd00b62-ca22-4bc3-aa4b-6b7c47e20762</vt:lpwstr>
  </property>
  <property fmtid="{D5CDD505-2E9C-101B-9397-08002B2CF9AE}" pid="8" name="MSIP_Label_55818d02-8d25-4bb9-b27c-e4db64670887_ContentBits">
    <vt:lpwstr>0</vt:lpwstr>
  </property>
  <property fmtid="{D5CDD505-2E9C-101B-9397-08002B2CF9AE}" pid="9" name="ContentTypeId">
    <vt:lpwstr>0x0101005EE841D91D7AAF4DA1E6AC3CC2A09599</vt:lpwstr>
  </property>
</Properties>
</file>