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spectorguk-my.sharepoint.com/personal/rodney_wheeler_prospect_org_uk/Documents/"/>
    </mc:Choice>
  </mc:AlternateContent>
  <xr:revisionPtr revIDLastSave="605" documentId="8_{CABAB56A-8192-422E-8254-CB088A3811DF}" xr6:coauthVersionLast="47" xr6:coauthVersionMax="47" xr10:uidLastSave="{2B9D2D78-F4AB-4EEB-B751-9290C8910405}"/>
  <bookViews>
    <workbookView xWindow="-120" yWindow="-120" windowWidth="29040" windowHeight="15840" tabRatio="587" activeTab="12" xr2:uid="{00000000-000D-0000-FFFF-FFFF00000000}"/>
  </bookViews>
  <sheets>
    <sheet name="Example" sheetId="16" r:id="rId1"/>
    <sheet name="December 23" sheetId="1" r:id="rId2"/>
    <sheet name="Jan 24" sheetId="3" r:id="rId3"/>
    <sheet name="Feb 24" sheetId="4" r:id="rId4"/>
    <sheet name="Mar 24" sheetId="5" r:id="rId5"/>
    <sheet name="Apr 24" sheetId="6" r:id="rId6"/>
    <sheet name="May 24" sheetId="7" r:id="rId7"/>
    <sheet name="Jun 24" sheetId="8" r:id="rId8"/>
    <sheet name="Jul 24" sheetId="9" r:id="rId9"/>
    <sheet name="Aug 24" sheetId="10" r:id="rId10"/>
    <sheet name="Sep 24" sheetId="11" r:id="rId11"/>
    <sheet name="Oct 24" sheetId="12" r:id="rId12"/>
    <sheet name="Nov 24" sheetId="13" r:id="rId13"/>
    <sheet name="Dec 24" sheetId="14" r:id="rId14"/>
    <sheet name="January 2025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4" l="1"/>
  <c r="W44" i="4"/>
  <c r="B44" i="4"/>
  <c r="A44" i="4" s="1"/>
  <c r="K44" i="4"/>
  <c r="L44" i="4"/>
  <c r="N44" i="4"/>
  <c r="O44" i="4"/>
  <c r="P44" i="4"/>
  <c r="Q44" i="4"/>
  <c r="U44" i="4" s="1"/>
  <c r="J44" i="4" s="1"/>
  <c r="R44" i="4"/>
  <c r="S44" i="4"/>
  <c r="T44" i="4"/>
  <c r="N40" i="1"/>
  <c r="O40" i="1"/>
  <c r="P40" i="1"/>
  <c r="Q40" i="1"/>
  <c r="U40" i="1" s="1"/>
  <c r="J40" i="1" s="1"/>
  <c r="R40" i="1"/>
  <c r="S40" i="1"/>
  <c r="T40" i="1"/>
  <c r="N41" i="1"/>
  <c r="O41" i="1"/>
  <c r="U41" i="1" s="1"/>
  <c r="J41" i="1" s="1"/>
  <c r="P41" i="1"/>
  <c r="Q41" i="1"/>
  <c r="R41" i="1"/>
  <c r="S41" i="1"/>
  <c r="T41" i="1"/>
  <c r="T39" i="1"/>
  <c r="S39" i="1"/>
  <c r="R39" i="1"/>
  <c r="Q39" i="1"/>
  <c r="P39" i="1"/>
  <c r="O39" i="1"/>
  <c r="U39" i="1" s="1"/>
  <c r="J39" i="1" s="1"/>
  <c r="N39" i="1"/>
  <c r="T38" i="1"/>
  <c r="S38" i="1"/>
  <c r="R38" i="1"/>
  <c r="Q38" i="1"/>
  <c r="P38" i="1"/>
  <c r="O38" i="1"/>
  <c r="U38" i="1" s="1"/>
  <c r="J38" i="1" s="1"/>
  <c r="N38" i="1"/>
  <c r="T46" i="15"/>
  <c r="S46" i="15"/>
  <c r="R46" i="15"/>
  <c r="Q46" i="15"/>
  <c r="P46" i="15"/>
  <c r="O46" i="15"/>
  <c r="U46" i="15" s="1"/>
  <c r="J46" i="15" s="1"/>
  <c r="N46" i="15"/>
  <c r="T45" i="15"/>
  <c r="S45" i="15"/>
  <c r="R45" i="15"/>
  <c r="Q45" i="15"/>
  <c r="P45" i="15"/>
  <c r="O45" i="15"/>
  <c r="U45" i="15" s="1"/>
  <c r="J45" i="15" s="1"/>
  <c r="N45" i="15"/>
  <c r="T44" i="15"/>
  <c r="S44" i="15"/>
  <c r="R44" i="15"/>
  <c r="Q44" i="15"/>
  <c r="P44" i="15"/>
  <c r="O44" i="15"/>
  <c r="U44" i="15" s="1"/>
  <c r="J44" i="15" s="1"/>
  <c r="N44" i="15"/>
  <c r="T43" i="15"/>
  <c r="S43" i="15"/>
  <c r="R43" i="15"/>
  <c r="Q43" i="15"/>
  <c r="P43" i="15"/>
  <c r="O43" i="15"/>
  <c r="N43" i="15"/>
  <c r="U43" i="15" s="1"/>
  <c r="J43" i="15" s="1"/>
  <c r="U42" i="15"/>
  <c r="J42" i="15" s="1"/>
  <c r="T42" i="15"/>
  <c r="S42" i="15"/>
  <c r="R42" i="15"/>
  <c r="Q42" i="15"/>
  <c r="P42" i="15"/>
  <c r="O42" i="15"/>
  <c r="N42" i="15"/>
  <c r="T41" i="15"/>
  <c r="S41" i="15"/>
  <c r="R41" i="15"/>
  <c r="Q41" i="15"/>
  <c r="P41" i="15"/>
  <c r="O41" i="15"/>
  <c r="U41" i="15" s="1"/>
  <c r="J41" i="15" s="1"/>
  <c r="N41" i="15"/>
  <c r="T40" i="15"/>
  <c r="S40" i="15"/>
  <c r="R40" i="15"/>
  <c r="Q40" i="15"/>
  <c r="P40" i="15"/>
  <c r="O40" i="15"/>
  <c r="U40" i="15" s="1"/>
  <c r="J40" i="15" s="1"/>
  <c r="N40" i="15"/>
  <c r="T39" i="15"/>
  <c r="S39" i="15"/>
  <c r="R39" i="15"/>
  <c r="Q39" i="15"/>
  <c r="P39" i="15"/>
  <c r="O39" i="15"/>
  <c r="U39" i="15" s="1"/>
  <c r="J39" i="15" s="1"/>
  <c r="N39" i="15"/>
  <c r="T38" i="15"/>
  <c r="S38" i="15"/>
  <c r="R38" i="15"/>
  <c r="Q38" i="15"/>
  <c r="P38" i="15"/>
  <c r="O38" i="15"/>
  <c r="U38" i="15" s="1"/>
  <c r="J38" i="15" s="1"/>
  <c r="N38" i="15"/>
  <c r="T37" i="15"/>
  <c r="S37" i="15"/>
  <c r="R37" i="15"/>
  <c r="Q37" i="15"/>
  <c r="P37" i="15"/>
  <c r="O37" i="15"/>
  <c r="U37" i="15" s="1"/>
  <c r="J37" i="15" s="1"/>
  <c r="N37" i="15"/>
  <c r="T36" i="15"/>
  <c r="S36" i="15"/>
  <c r="R36" i="15"/>
  <c r="Q36" i="15"/>
  <c r="P36" i="15"/>
  <c r="O36" i="15"/>
  <c r="U36" i="15" s="1"/>
  <c r="J36" i="15" s="1"/>
  <c r="N36" i="15"/>
  <c r="T35" i="15"/>
  <c r="S35" i="15"/>
  <c r="R35" i="15"/>
  <c r="Q35" i="15"/>
  <c r="P35" i="15"/>
  <c r="O35" i="15"/>
  <c r="N35" i="15"/>
  <c r="U35" i="15" s="1"/>
  <c r="J35" i="15" s="1"/>
  <c r="U34" i="15"/>
  <c r="J34" i="15" s="1"/>
  <c r="T34" i="15"/>
  <c r="S34" i="15"/>
  <c r="R34" i="15"/>
  <c r="Q34" i="15"/>
  <c r="P34" i="15"/>
  <c r="O34" i="15"/>
  <c r="N34" i="15"/>
  <c r="T33" i="15"/>
  <c r="S33" i="15"/>
  <c r="R33" i="15"/>
  <c r="Q33" i="15"/>
  <c r="P33" i="15"/>
  <c r="O33" i="15"/>
  <c r="U33" i="15" s="1"/>
  <c r="J33" i="15" s="1"/>
  <c r="N33" i="15"/>
  <c r="T32" i="15"/>
  <c r="S32" i="15"/>
  <c r="R32" i="15"/>
  <c r="Q32" i="15"/>
  <c r="P32" i="15"/>
  <c r="U32" i="15" s="1"/>
  <c r="J32" i="15" s="1"/>
  <c r="O32" i="15"/>
  <c r="N32" i="15"/>
  <c r="T31" i="15"/>
  <c r="S31" i="15"/>
  <c r="R31" i="15"/>
  <c r="Q31" i="15"/>
  <c r="P31" i="15"/>
  <c r="O31" i="15"/>
  <c r="U31" i="15" s="1"/>
  <c r="J31" i="15" s="1"/>
  <c r="N31" i="15"/>
  <c r="T30" i="15"/>
  <c r="S30" i="15"/>
  <c r="R30" i="15"/>
  <c r="Q30" i="15"/>
  <c r="P30" i="15"/>
  <c r="O30" i="15"/>
  <c r="U30" i="15" s="1"/>
  <c r="J30" i="15" s="1"/>
  <c r="N30" i="15"/>
  <c r="T29" i="15"/>
  <c r="S29" i="15"/>
  <c r="R29" i="15"/>
  <c r="Q29" i="15"/>
  <c r="P29" i="15"/>
  <c r="O29" i="15"/>
  <c r="U29" i="15" s="1"/>
  <c r="J29" i="15" s="1"/>
  <c r="N29" i="15"/>
  <c r="T28" i="15"/>
  <c r="S28" i="15"/>
  <c r="R28" i="15"/>
  <c r="Q28" i="15"/>
  <c r="P28" i="15"/>
  <c r="O28" i="15"/>
  <c r="U28" i="15" s="1"/>
  <c r="J28" i="15" s="1"/>
  <c r="N28" i="15"/>
  <c r="T27" i="15"/>
  <c r="S27" i="15"/>
  <c r="R27" i="15"/>
  <c r="Q27" i="15"/>
  <c r="P27" i="15"/>
  <c r="O27" i="15"/>
  <c r="N27" i="15"/>
  <c r="U27" i="15" s="1"/>
  <c r="J27" i="15" s="1"/>
  <c r="U26" i="15"/>
  <c r="J26" i="15" s="1"/>
  <c r="T26" i="15"/>
  <c r="S26" i="15"/>
  <c r="R26" i="15"/>
  <c r="Q26" i="15"/>
  <c r="P26" i="15"/>
  <c r="O26" i="15"/>
  <c r="N26" i="15"/>
  <c r="T25" i="15"/>
  <c r="S25" i="15"/>
  <c r="R25" i="15"/>
  <c r="Q25" i="15"/>
  <c r="P25" i="15"/>
  <c r="O25" i="15"/>
  <c r="N25" i="15"/>
  <c r="T24" i="15"/>
  <c r="S24" i="15"/>
  <c r="R24" i="15"/>
  <c r="Q24" i="15"/>
  <c r="P24" i="15"/>
  <c r="U24" i="15" s="1"/>
  <c r="O24" i="15"/>
  <c r="N24" i="15"/>
  <c r="J24" i="15"/>
  <c r="T23" i="15"/>
  <c r="S23" i="15"/>
  <c r="R23" i="15"/>
  <c r="Q23" i="15"/>
  <c r="P23" i="15"/>
  <c r="O23" i="15"/>
  <c r="U23" i="15" s="1"/>
  <c r="J23" i="15" s="1"/>
  <c r="N23" i="15"/>
  <c r="T22" i="15"/>
  <c r="S22" i="15"/>
  <c r="R22" i="15"/>
  <c r="Q22" i="15"/>
  <c r="P22" i="15"/>
  <c r="O22" i="15"/>
  <c r="U22" i="15" s="1"/>
  <c r="J22" i="15" s="1"/>
  <c r="N22" i="15"/>
  <c r="T21" i="15"/>
  <c r="S21" i="15"/>
  <c r="R21" i="15"/>
  <c r="Q21" i="15"/>
  <c r="P21" i="15"/>
  <c r="O21" i="15"/>
  <c r="U21" i="15" s="1"/>
  <c r="J21" i="15" s="1"/>
  <c r="N21" i="15"/>
  <c r="T20" i="15"/>
  <c r="S20" i="15"/>
  <c r="R20" i="15"/>
  <c r="Q20" i="15"/>
  <c r="P20" i="15"/>
  <c r="O20" i="15"/>
  <c r="U20" i="15" s="1"/>
  <c r="J20" i="15" s="1"/>
  <c r="N20" i="15"/>
  <c r="T19" i="15"/>
  <c r="S19" i="15"/>
  <c r="R19" i="15"/>
  <c r="Q19" i="15"/>
  <c r="P19" i="15"/>
  <c r="O19" i="15"/>
  <c r="N19" i="15"/>
  <c r="U19" i="15" s="1"/>
  <c r="J19" i="15" s="1"/>
  <c r="U18" i="15"/>
  <c r="J18" i="15" s="1"/>
  <c r="T18" i="15"/>
  <c r="S18" i="15"/>
  <c r="R18" i="15"/>
  <c r="Q18" i="15"/>
  <c r="P18" i="15"/>
  <c r="O18" i="15"/>
  <c r="N18" i="15"/>
  <c r="T17" i="15"/>
  <c r="S17" i="15"/>
  <c r="R17" i="15"/>
  <c r="Q17" i="15"/>
  <c r="P17" i="15"/>
  <c r="O17" i="15"/>
  <c r="N17" i="15"/>
  <c r="T16" i="15"/>
  <c r="S16" i="15"/>
  <c r="R16" i="15"/>
  <c r="Q16" i="15"/>
  <c r="P16" i="15"/>
  <c r="O16" i="15"/>
  <c r="U16" i="15" s="1"/>
  <c r="J16" i="15" s="1"/>
  <c r="N16" i="15"/>
  <c r="B16" i="15"/>
  <c r="B17" i="15" s="1"/>
  <c r="V15" i="15"/>
  <c r="F9" i="15"/>
  <c r="N10" i="15" s="1"/>
  <c r="F10" i="15" s="1"/>
  <c r="T46" i="14"/>
  <c r="S46" i="14"/>
  <c r="R46" i="14"/>
  <c r="Q46" i="14"/>
  <c r="P46" i="14"/>
  <c r="O46" i="14"/>
  <c r="N46" i="14"/>
  <c r="U46" i="14" s="1"/>
  <c r="J46" i="14" s="1"/>
  <c r="T45" i="14"/>
  <c r="S45" i="14"/>
  <c r="R45" i="14"/>
  <c r="Q45" i="14"/>
  <c r="P45" i="14"/>
  <c r="U45" i="14" s="1"/>
  <c r="J45" i="14" s="1"/>
  <c r="O45" i="14"/>
  <c r="N45" i="14"/>
  <c r="T44" i="14"/>
  <c r="S44" i="14"/>
  <c r="R44" i="14"/>
  <c r="Q44" i="14"/>
  <c r="P44" i="14"/>
  <c r="O44" i="14"/>
  <c r="N44" i="14"/>
  <c r="T43" i="14"/>
  <c r="S43" i="14"/>
  <c r="R43" i="14"/>
  <c r="Q43" i="14"/>
  <c r="P43" i="14"/>
  <c r="O43" i="14"/>
  <c r="U43" i="14" s="1"/>
  <c r="J43" i="14" s="1"/>
  <c r="N43" i="14"/>
  <c r="T42" i="14"/>
  <c r="S42" i="14"/>
  <c r="R42" i="14"/>
  <c r="Q42" i="14"/>
  <c r="P42" i="14"/>
  <c r="O42" i="14"/>
  <c r="N42" i="14"/>
  <c r="T41" i="14"/>
  <c r="S41" i="14"/>
  <c r="R41" i="14"/>
  <c r="Q41" i="14"/>
  <c r="P41" i="14"/>
  <c r="O41" i="14"/>
  <c r="N41" i="14"/>
  <c r="T40" i="14"/>
  <c r="S40" i="14"/>
  <c r="R40" i="14"/>
  <c r="Q40" i="14"/>
  <c r="P40" i="14"/>
  <c r="O40" i="14"/>
  <c r="U40" i="14" s="1"/>
  <c r="J40" i="14" s="1"/>
  <c r="N40" i="14"/>
  <c r="T39" i="14"/>
  <c r="S39" i="14"/>
  <c r="R39" i="14"/>
  <c r="Q39" i="14"/>
  <c r="P39" i="14"/>
  <c r="O39" i="14"/>
  <c r="N39" i="14"/>
  <c r="U39" i="14" s="1"/>
  <c r="J39" i="14" s="1"/>
  <c r="T38" i="14"/>
  <c r="S38" i="14"/>
  <c r="R38" i="14"/>
  <c r="Q38" i="14"/>
  <c r="U38" i="14" s="1"/>
  <c r="J38" i="14" s="1"/>
  <c r="P38" i="14"/>
  <c r="O38" i="14"/>
  <c r="N38" i="14"/>
  <c r="T37" i="14"/>
  <c r="S37" i="14"/>
  <c r="U37" i="14" s="1"/>
  <c r="J37" i="14" s="1"/>
  <c r="R37" i="14"/>
  <c r="Q37" i="14"/>
  <c r="P37" i="14"/>
  <c r="O37" i="14"/>
  <c r="N37" i="14"/>
  <c r="T36" i="14"/>
  <c r="S36" i="14"/>
  <c r="R36" i="14"/>
  <c r="Q36" i="14"/>
  <c r="P36" i="14"/>
  <c r="O36" i="14"/>
  <c r="U36" i="14" s="1"/>
  <c r="J36" i="14" s="1"/>
  <c r="N36" i="14"/>
  <c r="T35" i="14"/>
  <c r="S35" i="14"/>
  <c r="R35" i="14"/>
  <c r="Q35" i="14"/>
  <c r="P35" i="14"/>
  <c r="O35" i="14"/>
  <c r="N35" i="14"/>
  <c r="T34" i="14"/>
  <c r="S34" i="14"/>
  <c r="R34" i="14"/>
  <c r="Q34" i="14"/>
  <c r="U34" i="14" s="1"/>
  <c r="J34" i="14" s="1"/>
  <c r="P34" i="14"/>
  <c r="O34" i="14"/>
  <c r="N34" i="14"/>
  <c r="T33" i="14"/>
  <c r="S33" i="14"/>
  <c r="R33" i="14"/>
  <c r="Q33" i="14"/>
  <c r="P33" i="14"/>
  <c r="O33" i="14"/>
  <c r="N33" i="14"/>
  <c r="T32" i="14"/>
  <c r="S32" i="14"/>
  <c r="R32" i="14"/>
  <c r="Q32" i="14"/>
  <c r="P32" i="14"/>
  <c r="O32" i="14"/>
  <c r="U32" i="14" s="1"/>
  <c r="J32" i="14" s="1"/>
  <c r="N32" i="14"/>
  <c r="T31" i="14"/>
  <c r="S31" i="14"/>
  <c r="R31" i="14"/>
  <c r="Q31" i="14"/>
  <c r="P31" i="14"/>
  <c r="O31" i="14"/>
  <c r="N31" i="14"/>
  <c r="U31" i="14" s="1"/>
  <c r="J31" i="14" s="1"/>
  <c r="T30" i="14"/>
  <c r="S30" i="14"/>
  <c r="R30" i="14"/>
  <c r="Q30" i="14"/>
  <c r="U30" i="14" s="1"/>
  <c r="J30" i="14" s="1"/>
  <c r="P30" i="14"/>
  <c r="O30" i="14"/>
  <c r="N30" i="14"/>
  <c r="T29" i="14"/>
  <c r="S29" i="14"/>
  <c r="U29" i="14" s="1"/>
  <c r="R29" i="14"/>
  <c r="Q29" i="14"/>
  <c r="P29" i="14"/>
  <c r="O29" i="14"/>
  <c r="N29" i="14"/>
  <c r="J29" i="14"/>
  <c r="T28" i="14"/>
  <c r="S28" i="14"/>
  <c r="R28" i="14"/>
  <c r="Q28" i="14"/>
  <c r="P28" i="14"/>
  <c r="O28" i="14"/>
  <c r="U28" i="14" s="1"/>
  <c r="J28" i="14" s="1"/>
  <c r="N28" i="14"/>
  <c r="T27" i="14"/>
  <c r="S27" i="14"/>
  <c r="R27" i="14"/>
  <c r="Q27" i="14"/>
  <c r="P27" i="14"/>
  <c r="O27" i="14"/>
  <c r="N27" i="14"/>
  <c r="U27" i="14" s="1"/>
  <c r="J27" i="14" s="1"/>
  <c r="T26" i="14"/>
  <c r="S26" i="14"/>
  <c r="R26" i="14"/>
  <c r="Q26" i="14"/>
  <c r="U26" i="14" s="1"/>
  <c r="J26" i="14" s="1"/>
  <c r="P26" i="14"/>
  <c r="O26" i="14"/>
  <c r="N26" i="14"/>
  <c r="T25" i="14"/>
  <c r="S25" i="14"/>
  <c r="R25" i="14"/>
  <c r="Q25" i="14"/>
  <c r="P25" i="14"/>
  <c r="O25" i="14"/>
  <c r="N25" i="14"/>
  <c r="T24" i="14"/>
  <c r="S24" i="14"/>
  <c r="R24" i="14"/>
  <c r="Q24" i="14"/>
  <c r="P24" i="14"/>
  <c r="O24" i="14"/>
  <c r="U24" i="14" s="1"/>
  <c r="J24" i="14" s="1"/>
  <c r="N24" i="14"/>
  <c r="T23" i="14"/>
  <c r="S23" i="14"/>
  <c r="R23" i="14"/>
  <c r="Q23" i="14"/>
  <c r="P23" i="14"/>
  <c r="O23" i="14"/>
  <c r="N23" i="14"/>
  <c r="U23" i="14" s="1"/>
  <c r="J23" i="14" s="1"/>
  <c r="T22" i="14"/>
  <c r="S22" i="14"/>
  <c r="R22" i="14"/>
  <c r="Q22" i="14"/>
  <c r="U22" i="14" s="1"/>
  <c r="J22" i="14" s="1"/>
  <c r="P22" i="14"/>
  <c r="O22" i="14"/>
  <c r="N22" i="14"/>
  <c r="T21" i="14"/>
  <c r="S21" i="14"/>
  <c r="U21" i="14" s="1"/>
  <c r="J21" i="14" s="1"/>
  <c r="R21" i="14"/>
  <c r="Q21" i="14"/>
  <c r="P21" i="14"/>
  <c r="O21" i="14"/>
  <c r="N21" i="14"/>
  <c r="T20" i="14"/>
  <c r="S20" i="14"/>
  <c r="R20" i="14"/>
  <c r="Q20" i="14"/>
  <c r="P20" i="14"/>
  <c r="O20" i="14"/>
  <c r="U20" i="14" s="1"/>
  <c r="J20" i="14" s="1"/>
  <c r="N20" i="14"/>
  <c r="T19" i="14"/>
  <c r="S19" i="14"/>
  <c r="R19" i="14"/>
  <c r="Q19" i="14"/>
  <c r="P19" i="14"/>
  <c r="O19" i="14"/>
  <c r="N19" i="14"/>
  <c r="T18" i="14"/>
  <c r="S18" i="14"/>
  <c r="R18" i="14"/>
  <c r="Q18" i="14"/>
  <c r="U18" i="14" s="1"/>
  <c r="J18" i="14" s="1"/>
  <c r="P18" i="14"/>
  <c r="O18" i="14"/>
  <c r="N18" i="14"/>
  <c r="T17" i="14"/>
  <c r="S17" i="14"/>
  <c r="R17" i="14"/>
  <c r="Q17" i="14"/>
  <c r="P17" i="14"/>
  <c r="O17" i="14"/>
  <c r="N17" i="14"/>
  <c r="T16" i="14"/>
  <c r="S16" i="14"/>
  <c r="R16" i="14"/>
  <c r="Q16" i="14"/>
  <c r="P16" i="14"/>
  <c r="O16" i="14"/>
  <c r="U16" i="14" s="1"/>
  <c r="J16" i="14" s="1"/>
  <c r="N16" i="14"/>
  <c r="B16" i="14"/>
  <c r="V15" i="14"/>
  <c r="F10" i="14"/>
  <c r="F9" i="14"/>
  <c r="N10" i="14" s="1"/>
  <c r="T45" i="13"/>
  <c r="S45" i="13"/>
  <c r="R45" i="13"/>
  <c r="Q45" i="13"/>
  <c r="P45" i="13"/>
  <c r="O45" i="13"/>
  <c r="N45" i="13"/>
  <c r="T44" i="13"/>
  <c r="S44" i="13"/>
  <c r="R44" i="13"/>
  <c r="Q44" i="13"/>
  <c r="U44" i="13" s="1"/>
  <c r="J44" i="13" s="1"/>
  <c r="P44" i="13"/>
  <c r="O44" i="13"/>
  <c r="N44" i="13"/>
  <c r="T43" i="13"/>
  <c r="S43" i="13"/>
  <c r="R43" i="13"/>
  <c r="Q43" i="13"/>
  <c r="P43" i="13"/>
  <c r="O43" i="13"/>
  <c r="N43" i="13"/>
  <c r="T42" i="13"/>
  <c r="S42" i="13"/>
  <c r="R42" i="13"/>
  <c r="Q42" i="13"/>
  <c r="P42" i="13"/>
  <c r="O42" i="13"/>
  <c r="N42" i="13"/>
  <c r="T41" i="13"/>
  <c r="S41" i="13"/>
  <c r="R41" i="13"/>
  <c r="Q41" i="13"/>
  <c r="P41" i="13"/>
  <c r="O41" i="13"/>
  <c r="U41" i="13" s="1"/>
  <c r="J41" i="13" s="1"/>
  <c r="N41" i="13"/>
  <c r="T40" i="13"/>
  <c r="S40" i="13"/>
  <c r="R40" i="13"/>
  <c r="Q40" i="13"/>
  <c r="P40" i="13"/>
  <c r="O40" i="13"/>
  <c r="N40" i="13"/>
  <c r="T39" i="13"/>
  <c r="S39" i="13"/>
  <c r="U39" i="13" s="1"/>
  <c r="J39" i="13" s="1"/>
  <c r="R39" i="13"/>
  <c r="Q39" i="13"/>
  <c r="P39" i="13"/>
  <c r="O39" i="13"/>
  <c r="N39" i="13"/>
  <c r="T38" i="13"/>
  <c r="S38" i="13"/>
  <c r="R38" i="13"/>
  <c r="Q38" i="13"/>
  <c r="P38" i="13"/>
  <c r="O38" i="13"/>
  <c r="N38" i="13"/>
  <c r="T37" i="13"/>
  <c r="S37" i="13"/>
  <c r="R37" i="13"/>
  <c r="Q37" i="13"/>
  <c r="P37" i="13"/>
  <c r="O37" i="13"/>
  <c r="N37" i="13"/>
  <c r="T36" i="13"/>
  <c r="S36" i="13"/>
  <c r="R36" i="13"/>
  <c r="Q36" i="13"/>
  <c r="U36" i="13" s="1"/>
  <c r="J36" i="13" s="1"/>
  <c r="P36" i="13"/>
  <c r="O36" i="13"/>
  <c r="N36" i="13"/>
  <c r="T35" i="13"/>
  <c r="S35" i="13"/>
  <c r="R35" i="13"/>
  <c r="Q35" i="13"/>
  <c r="P35" i="13"/>
  <c r="O35" i="13"/>
  <c r="N35" i="13"/>
  <c r="T34" i="13"/>
  <c r="S34" i="13"/>
  <c r="R34" i="13"/>
  <c r="Q34" i="13"/>
  <c r="P34" i="13"/>
  <c r="O34" i="13"/>
  <c r="N34" i="13"/>
  <c r="T33" i="13"/>
  <c r="S33" i="13"/>
  <c r="R33" i="13"/>
  <c r="Q33" i="13"/>
  <c r="P33" i="13"/>
  <c r="O33" i="13"/>
  <c r="U33" i="13" s="1"/>
  <c r="J33" i="13" s="1"/>
  <c r="N33" i="13"/>
  <c r="T32" i="13"/>
  <c r="S32" i="13"/>
  <c r="R32" i="13"/>
  <c r="Q32" i="13"/>
  <c r="P32" i="13"/>
  <c r="O32" i="13"/>
  <c r="N32" i="13"/>
  <c r="T31" i="13"/>
  <c r="S31" i="13"/>
  <c r="U31" i="13" s="1"/>
  <c r="J31" i="13" s="1"/>
  <c r="R31" i="13"/>
  <c r="Q31" i="13"/>
  <c r="P31" i="13"/>
  <c r="O31" i="13"/>
  <c r="N31" i="13"/>
  <c r="T30" i="13"/>
  <c r="S30" i="13"/>
  <c r="R30" i="13"/>
  <c r="Q30" i="13"/>
  <c r="P30" i="13"/>
  <c r="O30" i="13"/>
  <c r="N30" i="13"/>
  <c r="T29" i="13"/>
  <c r="S29" i="13"/>
  <c r="R29" i="13"/>
  <c r="Q29" i="13"/>
  <c r="P29" i="13"/>
  <c r="O29" i="13"/>
  <c r="N29" i="13"/>
  <c r="T28" i="13"/>
  <c r="S28" i="13"/>
  <c r="R28" i="13"/>
  <c r="Q28" i="13"/>
  <c r="U28" i="13" s="1"/>
  <c r="J28" i="13" s="1"/>
  <c r="P28" i="13"/>
  <c r="O28" i="13"/>
  <c r="N28" i="13"/>
  <c r="T27" i="13"/>
  <c r="S27" i="13"/>
  <c r="R27" i="13"/>
  <c r="Q27" i="13"/>
  <c r="P27" i="13"/>
  <c r="O27" i="13"/>
  <c r="N27" i="13"/>
  <c r="T26" i="13"/>
  <c r="S26" i="13"/>
  <c r="R26" i="13"/>
  <c r="Q26" i="13"/>
  <c r="P26" i="13"/>
  <c r="O26" i="13"/>
  <c r="N26" i="13"/>
  <c r="T25" i="13"/>
  <c r="S25" i="13"/>
  <c r="R25" i="13"/>
  <c r="Q25" i="13"/>
  <c r="P25" i="13"/>
  <c r="O25" i="13"/>
  <c r="U25" i="13" s="1"/>
  <c r="J25" i="13" s="1"/>
  <c r="N25" i="13"/>
  <c r="T24" i="13"/>
  <c r="S24" i="13"/>
  <c r="R24" i="13"/>
  <c r="Q24" i="13"/>
  <c r="P24" i="13"/>
  <c r="O24" i="13"/>
  <c r="U24" i="13" s="1"/>
  <c r="J24" i="13" s="1"/>
  <c r="N24" i="13"/>
  <c r="T23" i="13"/>
  <c r="S23" i="13"/>
  <c r="R23" i="13"/>
  <c r="Q23" i="13"/>
  <c r="P23" i="13"/>
  <c r="O23" i="13"/>
  <c r="U23" i="13" s="1"/>
  <c r="J23" i="13" s="1"/>
  <c r="N23" i="13"/>
  <c r="U22" i="13"/>
  <c r="J22" i="13" s="1"/>
  <c r="T22" i="13"/>
  <c r="S22" i="13"/>
  <c r="R22" i="13"/>
  <c r="Q22" i="13"/>
  <c r="P22" i="13"/>
  <c r="O22" i="13"/>
  <c r="N22" i="13"/>
  <c r="T21" i="13"/>
  <c r="S21" i="13"/>
  <c r="R21" i="13"/>
  <c r="Q21" i="13"/>
  <c r="P21" i="13"/>
  <c r="O21" i="13"/>
  <c r="U21" i="13" s="1"/>
  <c r="J21" i="13" s="1"/>
  <c r="N21" i="13"/>
  <c r="T20" i="13"/>
  <c r="S20" i="13"/>
  <c r="R20" i="13"/>
  <c r="Q20" i="13"/>
  <c r="P20" i="13"/>
  <c r="O20" i="13"/>
  <c r="N20" i="13"/>
  <c r="T19" i="13"/>
  <c r="S19" i="13"/>
  <c r="R19" i="13"/>
  <c r="U19" i="13" s="1"/>
  <c r="J19" i="13" s="1"/>
  <c r="Q19" i="13"/>
  <c r="P19" i="13"/>
  <c r="O19" i="13"/>
  <c r="N19" i="13"/>
  <c r="T18" i="13"/>
  <c r="S18" i="13"/>
  <c r="R18" i="13"/>
  <c r="Q18" i="13"/>
  <c r="U18" i="13" s="1"/>
  <c r="J18" i="13" s="1"/>
  <c r="P18" i="13"/>
  <c r="O18" i="13"/>
  <c r="N18" i="13"/>
  <c r="T17" i="13"/>
  <c r="S17" i="13"/>
  <c r="R17" i="13"/>
  <c r="Q17" i="13"/>
  <c r="P17" i="13"/>
  <c r="O17" i="13"/>
  <c r="U17" i="13" s="1"/>
  <c r="J17" i="13" s="1"/>
  <c r="N17" i="13"/>
  <c r="T16" i="13"/>
  <c r="S16" i="13"/>
  <c r="R16" i="13"/>
  <c r="Q16" i="13"/>
  <c r="P16" i="13"/>
  <c r="O16" i="13"/>
  <c r="U16" i="13" s="1"/>
  <c r="N16" i="13"/>
  <c r="B16" i="13"/>
  <c r="B17" i="13" s="1"/>
  <c r="V15" i="13"/>
  <c r="F9" i="13"/>
  <c r="N10" i="13" s="1"/>
  <c r="F10" i="13" s="1"/>
  <c r="T46" i="12"/>
  <c r="S46" i="12"/>
  <c r="R46" i="12"/>
  <c r="Q46" i="12"/>
  <c r="P46" i="12"/>
  <c r="O46" i="12"/>
  <c r="N46" i="12"/>
  <c r="T45" i="12"/>
  <c r="S45" i="12"/>
  <c r="R45" i="12"/>
  <c r="Q45" i="12"/>
  <c r="U45" i="12" s="1"/>
  <c r="J45" i="12" s="1"/>
  <c r="P45" i="12"/>
  <c r="O45" i="12"/>
  <c r="N45" i="12"/>
  <c r="T44" i="12"/>
  <c r="S44" i="12"/>
  <c r="R44" i="12"/>
  <c r="Q44" i="12"/>
  <c r="P44" i="12"/>
  <c r="O44" i="12"/>
  <c r="N44" i="12"/>
  <c r="T43" i="12"/>
  <c r="S43" i="12"/>
  <c r="R43" i="12"/>
  <c r="Q43" i="12"/>
  <c r="P43" i="12"/>
  <c r="O43" i="12"/>
  <c r="U43" i="12" s="1"/>
  <c r="J43" i="12" s="1"/>
  <c r="N43" i="12"/>
  <c r="T42" i="12"/>
  <c r="S42" i="12"/>
  <c r="R42" i="12"/>
  <c r="Q42" i="12"/>
  <c r="P42" i="12"/>
  <c r="O42" i="12"/>
  <c r="N42" i="12"/>
  <c r="T41" i="12"/>
  <c r="S41" i="12"/>
  <c r="R41" i="12"/>
  <c r="Q41" i="12"/>
  <c r="P41" i="12"/>
  <c r="O41" i="12"/>
  <c r="N41" i="12"/>
  <c r="T40" i="12"/>
  <c r="S40" i="12"/>
  <c r="R40" i="12"/>
  <c r="Q40" i="12"/>
  <c r="P40" i="12"/>
  <c r="O40" i="12"/>
  <c r="N40" i="12"/>
  <c r="T39" i="12"/>
  <c r="S39" i="12"/>
  <c r="R39" i="12"/>
  <c r="Q39" i="12"/>
  <c r="P39" i="12"/>
  <c r="O39" i="12"/>
  <c r="N39" i="12"/>
  <c r="T38" i="12"/>
  <c r="S38" i="12"/>
  <c r="R38" i="12"/>
  <c r="Q38" i="12"/>
  <c r="P38" i="12"/>
  <c r="O38" i="12"/>
  <c r="N38" i="12"/>
  <c r="T37" i="12"/>
  <c r="S37" i="12"/>
  <c r="R37" i="12"/>
  <c r="Q37" i="12"/>
  <c r="P37" i="12"/>
  <c r="O37" i="12"/>
  <c r="N37" i="12"/>
  <c r="T36" i="12"/>
  <c r="S36" i="12"/>
  <c r="R36" i="12"/>
  <c r="Q36" i="12"/>
  <c r="P36" i="12"/>
  <c r="O36" i="12"/>
  <c r="N36" i="12"/>
  <c r="T35" i="12"/>
  <c r="S35" i="12"/>
  <c r="R35" i="12"/>
  <c r="Q35" i="12"/>
  <c r="P35" i="12"/>
  <c r="O35" i="12"/>
  <c r="N35" i="12"/>
  <c r="T34" i="12"/>
  <c r="S34" i="12"/>
  <c r="R34" i="12"/>
  <c r="Q34" i="12"/>
  <c r="P34" i="12"/>
  <c r="O34" i="12"/>
  <c r="N34" i="12"/>
  <c r="T33" i="12"/>
  <c r="S33" i="12"/>
  <c r="R33" i="12"/>
  <c r="Q33" i="12"/>
  <c r="P33" i="12"/>
  <c r="O33" i="12"/>
  <c r="N33" i="12"/>
  <c r="T32" i="12"/>
  <c r="S32" i="12"/>
  <c r="R32" i="12"/>
  <c r="Q32" i="12"/>
  <c r="P32" i="12"/>
  <c r="O32" i="12"/>
  <c r="N32" i="12"/>
  <c r="T31" i="12"/>
  <c r="S31" i="12"/>
  <c r="R31" i="12"/>
  <c r="Q31" i="12"/>
  <c r="P31" i="12"/>
  <c r="O31" i="12"/>
  <c r="N31" i="12"/>
  <c r="T30" i="12"/>
  <c r="S30" i="12"/>
  <c r="R30" i="12"/>
  <c r="Q30" i="12"/>
  <c r="P30" i="12"/>
  <c r="O30" i="12"/>
  <c r="N30" i="12"/>
  <c r="T29" i="12"/>
  <c r="S29" i="12"/>
  <c r="R29" i="12"/>
  <c r="Q29" i="12"/>
  <c r="P29" i="12"/>
  <c r="O29" i="12"/>
  <c r="N29" i="12"/>
  <c r="T28" i="12"/>
  <c r="S28" i="12"/>
  <c r="R28" i="12"/>
  <c r="Q28" i="12"/>
  <c r="P28" i="12"/>
  <c r="O28" i="12"/>
  <c r="N28" i="12"/>
  <c r="T27" i="12"/>
  <c r="S27" i="12"/>
  <c r="R27" i="12"/>
  <c r="Q27" i="12"/>
  <c r="P27" i="12"/>
  <c r="O27" i="12"/>
  <c r="N27" i="12"/>
  <c r="T26" i="12"/>
  <c r="S26" i="12"/>
  <c r="R26" i="12"/>
  <c r="Q26" i="12"/>
  <c r="P26" i="12"/>
  <c r="O26" i="12"/>
  <c r="N26" i="12"/>
  <c r="T25" i="12"/>
  <c r="S25" i="12"/>
  <c r="R25" i="12"/>
  <c r="Q25" i="12"/>
  <c r="U25" i="12" s="1"/>
  <c r="J25" i="12" s="1"/>
  <c r="P25" i="12"/>
  <c r="O25" i="12"/>
  <c r="N25" i="12"/>
  <c r="T24" i="12"/>
  <c r="S24" i="12"/>
  <c r="R24" i="12"/>
  <c r="Q24" i="12"/>
  <c r="P24" i="12"/>
  <c r="O24" i="12"/>
  <c r="N24" i="12"/>
  <c r="T23" i="12"/>
  <c r="S23" i="12"/>
  <c r="R23" i="12"/>
  <c r="Q23" i="12"/>
  <c r="P23" i="12"/>
  <c r="O23" i="12"/>
  <c r="U23" i="12" s="1"/>
  <c r="J23" i="12" s="1"/>
  <c r="N23" i="12"/>
  <c r="T22" i="12"/>
  <c r="S22" i="12"/>
  <c r="R22" i="12"/>
  <c r="Q22" i="12"/>
  <c r="P22" i="12"/>
  <c r="O22" i="12"/>
  <c r="N22" i="12"/>
  <c r="T21" i="12"/>
  <c r="S21" i="12"/>
  <c r="R21" i="12"/>
  <c r="Q21" i="12"/>
  <c r="U21" i="12" s="1"/>
  <c r="J21" i="12" s="1"/>
  <c r="P21" i="12"/>
  <c r="O21" i="12"/>
  <c r="N21" i="12"/>
  <c r="T20" i="12"/>
  <c r="S20" i="12"/>
  <c r="R20" i="12"/>
  <c r="Q20" i="12"/>
  <c r="P20" i="12"/>
  <c r="O20" i="12"/>
  <c r="N20" i="12"/>
  <c r="T19" i="12"/>
  <c r="S19" i="12"/>
  <c r="R19" i="12"/>
  <c r="Q19" i="12"/>
  <c r="P19" i="12"/>
  <c r="O19" i="12"/>
  <c r="N19" i="12"/>
  <c r="T18" i="12"/>
  <c r="S18" i="12"/>
  <c r="R18" i="12"/>
  <c r="Q18" i="12"/>
  <c r="P18" i="12"/>
  <c r="O18" i="12"/>
  <c r="N18" i="12"/>
  <c r="T17" i="12"/>
  <c r="S17" i="12"/>
  <c r="R17" i="12"/>
  <c r="Q17" i="12"/>
  <c r="P17" i="12"/>
  <c r="O17" i="12"/>
  <c r="N17" i="12"/>
  <c r="T16" i="12"/>
  <c r="S16" i="12"/>
  <c r="R16" i="12"/>
  <c r="Q16" i="12"/>
  <c r="P16" i="12"/>
  <c r="O16" i="12"/>
  <c r="N16" i="12"/>
  <c r="B16" i="12"/>
  <c r="V15" i="12"/>
  <c r="F9" i="12"/>
  <c r="N10" i="12" s="1"/>
  <c r="F10" i="12" s="1"/>
  <c r="T45" i="11"/>
  <c r="S45" i="11"/>
  <c r="U45" i="11" s="1"/>
  <c r="J45" i="11" s="1"/>
  <c r="R45" i="11"/>
  <c r="Q45" i="11"/>
  <c r="P45" i="11"/>
  <c r="O45" i="11"/>
  <c r="N45" i="11"/>
  <c r="T44" i="11"/>
  <c r="S44" i="11"/>
  <c r="R44" i="11"/>
  <c r="Q44" i="11"/>
  <c r="P44" i="11"/>
  <c r="O44" i="11"/>
  <c r="N44" i="11"/>
  <c r="T43" i="11"/>
  <c r="S43" i="11"/>
  <c r="R43" i="11"/>
  <c r="Q43" i="11"/>
  <c r="P43" i="11"/>
  <c r="O43" i="11"/>
  <c r="N43" i="11"/>
  <c r="T42" i="11"/>
  <c r="S42" i="11"/>
  <c r="R42" i="11"/>
  <c r="Q42" i="11"/>
  <c r="P42" i="11"/>
  <c r="O42" i="11"/>
  <c r="N42" i="11"/>
  <c r="U42" i="11" s="1"/>
  <c r="J42" i="11" s="1"/>
  <c r="T41" i="11"/>
  <c r="S41" i="11"/>
  <c r="R41" i="11"/>
  <c r="Q41" i="11"/>
  <c r="P41" i="11"/>
  <c r="O41" i="11"/>
  <c r="U41" i="11" s="1"/>
  <c r="J41" i="11" s="1"/>
  <c r="N41" i="11"/>
  <c r="T40" i="11"/>
  <c r="S40" i="11"/>
  <c r="R40" i="11"/>
  <c r="Q40" i="11"/>
  <c r="P40" i="11"/>
  <c r="O40" i="11"/>
  <c r="N40" i="11"/>
  <c r="T39" i="11"/>
  <c r="S39" i="11"/>
  <c r="R39" i="11"/>
  <c r="Q39" i="11"/>
  <c r="P39" i="11"/>
  <c r="O39" i="11"/>
  <c r="U39" i="11" s="1"/>
  <c r="J39" i="11" s="1"/>
  <c r="N39" i="11"/>
  <c r="T38" i="11"/>
  <c r="S38" i="11"/>
  <c r="R38" i="11"/>
  <c r="Q38" i="11"/>
  <c r="P38" i="11"/>
  <c r="O38" i="11"/>
  <c r="U38" i="11" s="1"/>
  <c r="J38" i="11" s="1"/>
  <c r="N38" i="11"/>
  <c r="T37" i="11"/>
  <c r="S37" i="11"/>
  <c r="U37" i="11" s="1"/>
  <c r="J37" i="11" s="1"/>
  <c r="R37" i="11"/>
  <c r="Q37" i="11"/>
  <c r="P37" i="11"/>
  <c r="O37" i="11"/>
  <c r="N37" i="11"/>
  <c r="T36" i="11"/>
  <c r="S36" i="11"/>
  <c r="R36" i="11"/>
  <c r="Q36" i="11"/>
  <c r="P36" i="11"/>
  <c r="O36" i="11"/>
  <c r="N36" i="11"/>
  <c r="T35" i="11"/>
  <c r="S35" i="11"/>
  <c r="R35" i="11"/>
  <c r="Q35" i="11"/>
  <c r="P35" i="11"/>
  <c r="O35" i="11"/>
  <c r="N35" i="11"/>
  <c r="T34" i="11"/>
  <c r="S34" i="11"/>
  <c r="R34" i="11"/>
  <c r="Q34" i="11"/>
  <c r="P34" i="11"/>
  <c r="O34" i="11"/>
  <c r="N34" i="11"/>
  <c r="U34" i="11" s="1"/>
  <c r="J34" i="11" s="1"/>
  <c r="T33" i="11"/>
  <c r="S33" i="11"/>
  <c r="R33" i="11"/>
  <c r="Q33" i="11"/>
  <c r="P33" i="11"/>
  <c r="O33" i="11"/>
  <c r="U33" i="11" s="1"/>
  <c r="J33" i="11" s="1"/>
  <c r="N33" i="11"/>
  <c r="T32" i="11"/>
  <c r="S32" i="11"/>
  <c r="R32" i="11"/>
  <c r="Q32" i="11"/>
  <c r="P32" i="11"/>
  <c r="O32" i="11"/>
  <c r="N32" i="11"/>
  <c r="T31" i="11"/>
  <c r="S31" i="11"/>
  <c r="R31" i="11"/>
  <c r="Q31" i="11"/>
  <c r="P31" i="11"/>
  <c r="O31" i="11"/>
  <c r="U31" i="11" s="1"/>
  <c r="J31" i="11" s="1"/>
  <c r="N31" i="11"/>
  <c r="T30" i="11"/>
  <c r="S30" i="11"/>
  <c r="R30" i="11"/>
  <c r="Q30" i="11"/>
  <c r="P30" i="11"/>
  <c r="O30" i="11"/>
  <c r="U30" i="11" s="1"/>
  <c r="J30" i="11" s="1"/>
  <c r="N30" i="11"/>
  <c r="T29" i="11"/>
  <c r="S29" i="11"/>
  <c r="U29" i="11" s="1"/>
  <c r="J29" i="11" s="1"/>
  <c r="R29" i="11"/>
  <c r="Q29" i="11"/>
  <c r="P29" i="11"/>
  <c r="O29" i="11"/>
  <c r="N29" i="11"/>
  <c r="T28" i="11"/>
  <c r="S28" i="11"/>
  <c r="R28" i="11"/>
  <c r="Q28" i="11"/>
  <c r="P28" i="11"/>
  <c r="O28" i="11"/>
  <c r="N28" i="11"/>
  <c r="T27" i="11"/>
  <c r="S27" i="11"/>
  <c r="R27" i="11"/>
  <c r="Q27" i="11"/>
  <c r="P27" i="11"/>
  <c r="O27" i="11"/>
  <c r="N27" i="11"/>
  <c r="T26" i="11"/>
  <c r="S26" i="11"/>
  <c r="R26" i="11"/>
  <c r="Q26" i="11"/>
  <c r="P26" i="11"/>
  <c r="O26" i="11"/>
  <c r="N26" i="11"/>
  <c r="U26" i="11" s="1"/>
  <c r="J26" i="11" s="1"/>
  <c r="T25" i="11"/>
  <c r="S25" i="11"/>
  <c r="R25" i="11"/>
  <c r="Q25" i="11"/>
  <c r="P25" i="11"/>
  <c r="O25" i="11"/>
  <c r="U25" i="11" s="1"/>
  <c r="J25" i="11" s="1"/>
  <c r="N25" i="11"/>
  <c r="T24" i="11"/>
  <c r="S24" i="11"/>
  <c r="R24" i="11"/>
  <c r="Q24" i="11"/>
  <c r="P24" i="11"/>
  <c r="O24" i="11"/>
  <c r="N24" i="11"/>
  <c r="T23" i="11"/>
  <c r="S23" i="11"/>
  <c r="R23" i="11"/>
  <c r="Q23" i="11"/>
  <c r="P23" i="11"/>
  <c r="O23" i="11"/>
  <c r="U23" i="11" s="1"/>
  <c r="J23" i="11" s="1"/>
  <c r="N23" i="11"/>
  <c r="T22" i="11"/>
  <c r="S22" i="11"/>
  <c r="R22" i="11"/>
  <c r="Q22" i="11"/>
  <c r="P22" i="11"/>
  <c r="O22" i="11"/>
  <c r="U22" i="11" s="1"/>
  <c r="J22" i="11" s="1"/>
  <c r="N22" i="11"/>
  <c r="T21" i="11"/>
  <c r="S21" i="11"/>
  <c r="U21" i="11" s="1"/>
  <c r="J21" i="11" s="1"/>
  <c r="R21" i="11"/>
  <c r="Q21" i="11"/>
  <c r="P21" i="11"/>
  <c r="O21" i="11"/>
  <c r="N21" i="11"/>
  <c r="T20" i="11"/>
  <c r="S20" i="11"/>
  <c r="R20" i="11"/>
  <c r="Q20" i="11"/>
  <c r="P20" i="11"/>
  <c r="O20" i="11"/>
  <c r="N20" i="11"/>
  <c r="T19" i="11"/>
  <c r="S19" i="11"/>
  <c r="R19" i="11"/>
  <c r="Q19" i="11"/>
  <c r="P19" i="11"/>
  <c r="O19" i="11"/>
  <c r="N19" i="11"/>
  <c r="T18" i="11"/>
  <c r="S18" i="11"/>
  <c r="R18" i="11"/>
  <c r="Q18" i="11"/>
  <c r="P18" i="11"/>
  <c r="O18" i="11"/>
  <c r="N18" i="11"/>
  <c r="U18" i="11" s="1"/>
  <c r="J18" i="11" s="1"/>
  <c r="T17" i="11"/>
  <c r="S17" i="11"/>
  <c r="R17" i="11"/>
  <c r="Q17" i="11"/>
  <c r="P17" i="11"/>
  <c r="O17" i="11"/>
  <c r="U17" i="11" s="1"/>
  <c r="J17" i="11" s="1"/>
  <c r="N17" i="11"/>
  <c r="T16" i="11"/>
  <c r="S16" i="11"/>
  <c r="R16" i="11"/>
  <c r="Q16" i="11"/>
  <c r="P16" i="11"/>
  <c r="O16" i="11"/>
  <c r="N16" i="11"/>
  <c r="B16" i="11"/>
  <c r="V15" i="11"/>
  <c r="N10" i="11"/>
  <c r="F10" i="11" s="1"/>
  <c r="F9" i="11"/>
  <c r="T46" i="10"/>
  <c r="S46" i="10"/>
  <c r="R46" i="10"/>
  <c r="Q46" i="10"/>
  <c r="P46" i="10"/>
  <c r="O46" i="10"/>
  <c r="U46" i="10" s="1"/>
  <c r="J46" i="10" s="1"/>
  <c r="N46" i="10"/>
  <c r="T45" i="10"/>
  <c r="S45" i="10"/>
  <c r="R45" i="10"/>
  <c r="Q45" i="10"/>
  <c r="P45" i="10"/>
  <c r="O45" i="10"/>
  <c r="N45" i="10"/>
  <c r="T44" i="10"/>
  <c r="S44" i="10"/>
  <c r="R44" i="10"/>
  <c r="Q44" i="10"/>
  <c r="P44" i="10"/>
  <c r="O44" i="10"/>
  <c r="N44" i="10"/>
  <c r="T43" i="10"/>
  <c r="S43" i="10"/>
  <c r="R43" i="10"/>
  <c r="Q43" i="10"/>
  <c r="P43" i="10"/>
  <c r="O43" i="10"/>
  <c r="U43" i="10" s="1"/>
  <c r="J43" i="10" s="1"/>
  <c r="N43" i="10"/>
  <c r="T42" i="10"/>
  <c r="S42" i="10"/>
  <c r="R42" i="10"/>
  <c r="Q42" i="10"/>
  <c r="P42" i="10"/>
  <c r="O42" i="10"/>
  <c r="U42" i="10" s="1"/>
  <c r="J42" i="10" s="1"/>
  <c r="N42" i="10"/>
  <c r="T41" i="10"/>
  <c r="S41" i="10"/>
  <c r="R41" i="10"/>
  <c r="Q41" i="10"/>
  <c r="P41" i="10"/>
  <c r="O41" i="10"/>
  <c r="N41" i="10"/>
  <c r="U40" i="10"/>
  <c r="J40" i="10" s="1"/>
  <c r="T40" i="10"/>
  <c r="S40" i="10"/>
  <c r="R40" i="10"/>
  <c r="Q40" i="10"/>
  <c r="P40" i="10"/>
  <c r="O40" i="10"/>
  <c r="N40" i="10"/>
  <c r="T39" i="10"/>
  <c r="S39" i="10"/>
  <c r="R39" i="10"/>
  <c r="Q39" i="10"/>
  <c r="P39" i="10"/>
  <c r="O39" i="10"/>
  <c r="N39" i="10"/>
  <c r="T38" i="10"/>
  <c r="S38" i="10"/>
  <c r="R38" i="10"/>
  <c r="Q38" i="10"/>
  <c r="P38" i="10"/>
  <c r="O38" i="10"/>
  <c r="U38" i="10" s="1"/>
  <c r="J38" i="10" s="1"/>
  <c r="N38" i="10"/>
  <c r="T37" i="10"/>
  <c r="S37" i="10"/>
  <c r="R37" i="10"/>
  <c r="Q37" i="10"/>
  <c r="P37" i="10"/>
  <c r="O37" i="10"/>
  <c r="N37" i="10"/>
  <c r="T36" i="10"/>
  <c r="S36" i="10"/>
  <c r="R36" i="10"/>
  <c r="Q36" i="10"/>
  <c r="P36" i="10"/>
  <c r="O36" i="10"/>
  <c r="N36" i="10"/>
  <c r="T35" i="10"/>
  <c r="S35" i="10"/>
  <c r="R35" i="10"/>
  <c r="Q35" i="10"/>
  <c r="P35" i="10"/>
  <c r="O35" i="10"/>
  <c r="U35" i="10" s="1"/>
  <c r="J35" i="10" s="1"/>
  <c r="N35" i="10"/>
  <c r="T34" i="10"/>
  <c r="S34" i="10"/>
  <c r="R34" i="10"/>
  <c r="Q34" i="10"/>
  <c r="P34" i="10"/>
  <c r="O34" i="10"/>
  <c r="U34" i="10" s="1"/>
  <c r="J34" i="10" s="1"/>
  <c r="N34" i="10"/>
  <c r="T33" i="10"/>
  <c r="S33" i="10"/>
  <c r="R33" i="10"/>
  <c r="Q33" i="10"/>
  <c r="P33" i="10"/>
  <c r="O33" i="10"/>
  <c r="N33" i="10"/>
  <c r="U32" i="10"/>
  <c r="J32" i="10" s="1"/>
  <c r="T32" i="10"/>
  <c r="S32" i="10"/>
  <c r="R32" i="10"/>
  <c r="Q32" i="10"/>
  <c r="P32" i="10"/>
  <c r="O32" i="10"/>
  <c r="N32" i="10"/>
  <c r="T31" i="10"/>
  <c r="S31" i="10"/>
  <c r="R31" i="10"/>
  <c r="Q31" i="10"/>
  <c r="P31" i="10"/>
  <c r="O31" i="10"/>
  <c r="N31" i="10"/>
  <c r="T30" i="10"/>
  <c r="S30" i="10"/>
  <c r="R30" i="10"/>
  <c r="Q30" i="10"/>
  <c r="P30" i="10"/>
  <c r="O30" i="10"/>
  <c r="U30" i="10" s="1"/>
  <c r="J30" i="10" s="1"/>
  <c r="N30" i="10"/>
  <c r="T29" i="10"/>
  <c r="S29" i="10"/>
  <c r="R29" i="10"/>
  <c r="Q29" i="10"/>
  <c r="P29" i="10"/>
  <c r="O29" i="10"/>
  <c r="N29" i="10"/>
  <c r="U29" i="10" s="1"/>
  <c r="J29" i="10" s="1"/>
  <c r="T28" i="10"/>
  <c r="S28" i="10"/>
  <c r="R28" i="10"/>
  <c r="Q28" i="10"/>
  <c r="P28" i="10"/>
  <c r="O28" i="10"/>
  <c r="U28" i="10" s="1"/>
  <c r="J28" i="10" s="1"/>
  <c r="N28" i="10"/>
  <c r="T27" i="10"/>
  <c r="S27" i="10"/>
  <c r="R27" i="10"/>
  <c r="Q27" i="10"/>
  <c r="P27" i="10"/>
  <c r="O27" i="10"/>
  <c r="U27" i="10" s="1"/>
  <c r="J27" i="10" s="1"/>
  <c r="N27" i="10"/>
  <c r="U26" i="10"/>
  <c r="J26" i="10" s="1"/>
  <c r="T26" i="10"/>
  <c r="S26" i="10"/>
  <c r="R26" i="10"/>
  <c r="Q26" i="10"/>
  <c r="P26" i="10"/>
  <c r="O26" i="10"/>
  <c r="N26" i="10"/>
  <c r="T25" i="10"/>
  <c r="S25" i="10"/>
  <c r="R25" i="10"/>
  <c r="Q25" i="10"/>
  <c r="P25" i="10"/>
  <c r="O25" i="10"/>
  <c r="N25" i="10"/>
  <c r="U24" i="10"/>
  <c r="J24" i="10" s="1"/>
  <c r="T24" i="10"/>
  <c r="S24" i="10"/>
  <c r="R24" i="10"/>
  <c r="Q24" i="10"/>
  <c r="P24" i="10"/>
  <c r="O24" i="10"/>
  <c r="N24" i="10"/>
  <c r="T23" i="10"/>
  <c r="S23" i="10"/>
  <c r="R23" i="10"/>
  <c r="U23" i="10" s="1"/>
  <c r="J23" i="10" s="1"/>
  <c r="Q23" i="10"/>
  <c r="P23" i="10"/>
  <c r="O23" i="10"/>
  <c r="N23" i="10"/>
  <c r="T22" i="10"/>
  <c r="S22" i="10"/>
  <c r="R22" i="10"/>
  <c r="Q22" i="10"/>
  <c r="P22" i="10"/>
  <c r="O22" i="10"/>
  <c r="U22" i="10" s="1"/>
  <c r="J22" i="10" s="1"/>
  <c r="N22" i="10"/>
  <c r="T21" i="10"/>
  <c r="U21" i="10" s="1"/>
  <c r="J21" i="10" s="1"/>
  <c r="S21" i="10"/>
  <c r="R21" i="10"/>
  <c r="Q21" i="10"/>
  <c r="P21" i="10"/>
  <c r="O21" i="10"/>
  <c r="N21" i="10"/>
  <c r="T20" i="10"/>
  <c r="S20" i="10"/>
  <c r="R20" i="10"/>
  <c r="Q20" i="10"/>
  <c r="U20" i="10" s="1"/>
  <c r="J20" i="10" s="1"/>
  <c r="P20" i="10"/>
  <c r="O20" i="10"/>
  <c r="N20" i="10"/>
  <c r="T19" i="10"/>
  <c r="S19" i="10"/>
  <c r="R19" i="10"/>
  <c r="Q19" i="10"/>
  <c r="P19" i="10"/>
  <c r="O19" i="10"/>
  <c r="N19" i="10"/>
  <c r="U18" i="10"/>
  <c r="J18" i="10" s="1"/>
  <c r="T18" i="10"/>
  <c r="S18" i="10"/>
  <c r="R18" i="10"/>
  <c r="Q18" i="10"/>
  <c r="P18" i="10"/>
  <c r="O18" i="10"/>
  <c r="N18" i="10"/>
  <c r="T17" i="10"/>
  <c r="S17" i="10"/>
  <c r="R17" i="10"/>
  <c r="Q17" i="10"/>
  <c r="P17" i="10"/>
  <c r="O17" i="10"/>
  <c r="N17" i="10"/>
  <c r="T16" i="10"/>
  <c r="S16" i="10"/>
  <c r="R16" i="10"/>
  <c r="Q16" i="10"/>
  <c r="P16" i="10"/>
  <c r="O16" i="10"/>
  <c r="N16" i="10"/>
  <c r="B16" i="10"/>
  <c r="B17" i="10" s="1"/>
  <c r="V15" i="10"/>
  <c r="N10" i="10"/>
  <c r="F10" i="10"/>
  <c r="F9" i="10"/>
  <c r="T46" i="9"/>
  <c r="S46" i="9"/>
  <c r="R46" i="9"/>
  <c r="Q46" i="9"/>
  <c r="P46" i="9"/>
  <c r="O46" i="9"/>
  <c r="N46" i="9"/>
  <c r="U45" i="9"/>
  <c r="J45" i="9" s="1"/>
  <c r="T45" i="9"/>
  <c r="S45" i="9"/>
  <c r="R45" i="9"/>
  <c r="Q45" i="9"/>
  <c r="P45" i="9"/>
  <c r="O45" i="9"/>
  <c r="N45" i="9"/>
  <c r="T44" i="9"/>
  <c r="S44" i="9"/>
  <c r="R44" i="9"/>
  <c r="Q44" i="9"/>
  <c r="P44" i="9"/>
  <c r="O44" i="9"/>
  <c r="U44" i="9" s="1"/>
  <c r="J44" i="9" s="1"/>
  <c r="N44" i="9"/>
  <c r="T43" i="9"/>
  <c r="S43" i="9"/>
  <c r="R43" i="9"/>
  <c r="Q43" i="9"/>
  <c r="P43" i="9"/>
  <c r="O43" i="9"/>
  <c r="N43" i="9"/>
  <c r="U43" i="9" s="1"/>
  <c r="J43" i="9" s="1"/>
  <c r="T42" i="9"/>
  <c r="S42" i="9"/>
  <c r="R42" i="9"/>
  <c r="U42" i="9" s="1"/>
  <c r="J42" i="9" s="1"/>
  <c r="Q42" i="9"/>
  <c r="P42" i="9"/>
  <c r="O42" i="9"/>
  <c r="N42" i="9"/>
  <c r="T41" i="9"/>
  <c r="S41" i="9"/>
  <c r="R41" i="9"/>
  <c r="Q41" i="9"/>
  <c r="P41" i="9"/>
  <c r="O41" i="9"/>
  <c r="N41" i="9"/>
  <c r="T40" i="9"/>
  <c r="S40" i="9"/>
  <c r="R40" i="9"/>
  <c r="Q40" i="9"/>
  <c r="P40" i="9"/>
  <c r="O40" i="9"/>
  <c r="U40" i="9" s="1"/>
  <c r="J40" i="9" s="1"/>
  <c r="N40" i="9"/>
  <c r="T39" i="9"/>
  <c r="S39" i="9"/>
  <c r="R39" i="9"/>
  <c r="Q39" i="9"/>
  <c r="P39" i="9"/>
  <c r="O39" i="9"/>
  <c r="U39" i="9" s="1"/>
  <c r="J39" i="9" s="1"/>
  <c r="N39" i="9"/>
  <c r="T38" i="9"/>
  <c r="S38" i="9"/>
  <c r="R38" i="9"/>
  <c r="Q38" i="9"/>
  <c r="P38" i="9"/>
  <c r="O38" i="9"/>
  <c r="N38" i="9"/>
  <c r="U37" i="9"/>
  <c r="J37" i="9" s="1"/>
  <c r="T37" i="9"/>
  <c r="S37" i="9"/>
  <c r="R37" i="9"/>
  <c r="Q37" i="9"/>
  <c r="P37" i="9"/>
  <c r="O37" i="9"/>
  <c r="N37" i="9"/>
  <c r="T36" i="9"/>
  <c r="S36" i="9"/>
  <c r="R36" i="9"/>
  <c r="Q36" i="9"/>
  <c r="P36" i="9"/>
  <c r="O36" i="9"/>
  <c r="U36" i="9" s="1"/>
  <c r="J36" i="9" s="1"/>
  <c r="N36" i="9"/>
  <c r="T35" i="9"/>
  <c r="S35" i="9"/>
  <c r="R35" i="9"/>
  <c r="Q35" i="9"/>
  <c r="P35" i="9"/>
  <c r="O35" i="9"/>
  <c r="N35" i="9"/>
  <c r="U35" i="9" s="1"/>
  <c r="J35" i="9" s="1"/>
  <c r="T34" i="9"/>
  <c r="S34" i="9"/>
  <c r="R34" i="9"/>
  <c r="U34" i="9" s="1"/>
  <c r="J34" i="9" s="1"/>
  <c r="Q34" i="9"/>
  <c r="P34" i="9"/>
  <c r="O34" i="9"/>
  <c r="N34" i="9"/>
  <c r="T33" i="9"/>
  <c r="S33" i="9"/>
  <c r="R33" i="9"/>
  <c r="Q33" i="9"/>
  <c r="P33" i="9"/>
  <c r="O33" i="9"/>
  <c r="N33" i="9"/>
  <c r="T32" i="9"/>
  <c r="S32" i="9"/>
  <c r="R32" i="9"/>
  <c r="Q32" i="9"/>
  <c r="P32" i="9"/>
  <c r="O32" i="9"/>
  <c r="U32" i="9" s="1"/>
  <c r="J32" i="9" s="1"/>
  <c r="N32" i="9"/>
  <c r="T31" i="9"/>
  <c r="S31" i="9"/>
  <c r="R31" i="9"/>
  <c r="Q31" i="9"/>
  <c r="P31" i="9"/>
  <c r="O31" i="9"/>
  <c r="U31" i="9" s="1"/>
  <c r="J31" i="9" s="1"/>
  <c r="N31" i="9"/>
  <c r="T30" i="9"/>
  <c r="S30" i="9"/>
  <c r="R30" i="9"/>
  <c r="Q30" i="9"/>
  <c r="P30" i="9"/>
  <c r="O30" i="9"/>
  <c r="N30" i="9"/>
  <c r="U29" i="9"/>
  <c r="J29" i="9" s="1"/>
  <c r="T29" i="9"/>
  <c r="S29" i="9"/>
  <c r="R29" i="9"/>
  <c r="Q29" i="9"/>
  <c r="P29" i="9"/>
  <c r="O29" i="9"/>
  <c r="N29" i="9"/>
  <c r="T28" i="9"/>
  <c r="S28" i="9"/>
  <c r="R28" i="9"/>
  <c r="Q28" i="9"/>
  <c r="P28" i="9"/>
  <c r="O28" i="9"/>
  <c r="U28" i="9" s="1"/>
  <c r="J28" i="9" s="1"/>
  <c r="N28" i="9"/>
  <c r="T27" i="9"/>
  <c r="S27" i="9"/>
  <c r="R27" i="9"/>
  <c r="Q27" i="9"/>
  <c r="P27" i="9"/>
  <c r="O27" i="9"/>
  <c r="N27" i="9"/>
  <c r="T26" i="9"/>
  <c r="S26" i="9"/>
  <c r="R26" i="9"/>
  <c r="U26" i="9" s="1"/>
  <c r="J26" i="9" s="1"/>
  <c r="Q26" i="9"/>
  <c r="P26" i="9"/>
  <c r="O26" i="9"/>
  <c r="N26" i="9"/>
  <c r="T25" i="9"/>
  <c r="S25" i="9"/>
  <c r="R25" i="9"/>
  <c r="Q25" i="9"/>
  <c r="P25" i="9"/>
  <c r="O25" i="9"/>
  <c r="N25" i="9"/>
  <c r="T24" i="9"/>
  <c r="S24" i="9"/>
  <c r="R24" i="9"/>
  <c r="Q24" i="9"/>
  <c r="P24" i="9"/>
  <c r="O24" i="9"/>
  <c r="N24" i="9"/>
  <c r="T23" i="9"/>
  <c r="S23" i="9"/>
  <c r="R23" i="9"/>
  <c r="Q23" i="9"/>
  <c r="P23" i="9"/>
  <c r="O23" i="9"/>
  <c r="U23" i="9" s="1"/>
  <c r="J23" i="9" s="1"/>
  <c r="N23" i="9"/>
  <c r="T22" i="9"/>
  <c r="S22" i="9"/>
  <c r="R22" i="9"/>
  <c r="Q22" i="9"/>
  <c r="P22" i="9"/>
  <c r="O22" i="9"/>
  <c r="U22" i="9" s="1"/>
  <c r="J22" i="9" s="1"/>
  <c r="N22" i="9"/>
  <c r="U21" i="9"/>
  <c r="J21" i="9" s="1"/>
  <c r="T21" i="9"/>
  <c r="S21" i="9"/>
  <c r="R21" i="9"/>
  <c r="Q21" i="9"/>
  <c r="P21" i="9"/>
  <c r="O21" i="9"/>
  <c r="N21" i="9"/>
  <c r="T20" i="9"/>
  <c r="S20" i="9"/>
  <c r="R20" i="9"/>
  <c r="Q20" i="9"/>
  <c r="P20" i="9"/>
  <c r="O20" i="9"/>
  <c r="U20" i="9" s="1"/>
  <c r="J20" i="9" s="1"/>
  <c r="N20" i="9"/>
  <c r="T19" i="9"/>
  <c r="S19" i="9"/>
  <c r="R19" i="9"/>
  <c r="Q19" i="9"/>
  <c r="P19" i="9"/>
  <c r="O19" i="9"/>
  <c r="N19" i="9"/>
  <c r="T18" i="9"/>
  <c r="S18" i="9"/>
  <c r="R18" i="9"/>
  <c r="U18" i="9" s="1"/>
  <c r="J18" i="9" s="1"/>
  <c r="Q18" i="9"/>
  <c r="P18" i="9"/>
  <c r="O18" i="9"/>
  <c r="N18" i="9"/>
  <c r="T17" i="9"/>
  <c r="S17" i="9"/>
  <c r="R17" i="9"/>
  <c r="Q17" i="9"/>
  <c r="P17" i="9"/>
  <c r="O17" i="9"/>
  <c r="N17" i="9"/>
  <c r="T16" i="9"/>
  <c r="S16" i="9"/>
  <c r="R16" i="9"/>
  <c r="Q16" i="9"/>
  <c r="P16" i="9"/>
  <c r="O16" i="9"/>
  <c r="N16" i="9"/>
  <c r="B16" i="9"/>
  <c r="B17" i="9" s="1"/>
  <c r="A16" i="9"/>
  <c r="V15" i="9"/>
  <c r="F9" i="9"/>
  <c r="N10" i="9" s="1"/>
  <c r="F10" i="9" s="1"/>
  <c r="T45" i="8"/>
  <c r="S45" i="8"/>
  <c r="R45" i="8"/>
  <c r="Q45" i="8"/>
  <c r="P45" i="8"/>
  <c r="O45" i="8"/>
  <c r="N45" i="8"/>
  <c r="U44" i="8"/>
  <c r="T44" i="8"/>
  <c r="S44" i="8"/>
  <c r="R44" i="8"/>
  <c r="Q44" i="8"/>
  <c r="P44" i="8"/>
  <c r="O44" i="8"/>
  <c r="N44" i="8"/>
  <c r="J44" i="8"/>
  <c r="T43" i="8"/>
  <c r="S43" i="8"/>
  <c r="R43" i="8"/>
  <c r="Q43" i="8"/>
  <c r="P43" i="8"/>
  <c r="O43" i="8"/>
  <c r="U43" i="8" s="1"/>
  <c r="J43" i="8" s="1"/>
  <c r="N43" i="8"/>
  <c r="T42" i="8"/>
  <c r="S42" i="8"/>
  <c r="R42" i="8"/>
  <c r="Q42" i="8"/>
  <c r="P42" i="8"/>
  <c r="O42" i="8"/>
  <c r="N42" i="8"/>
  <c r="T41" i="8"/>
  <c r="S41" i="8"/>
  <c r="R41" i="8"/>
  <c r="Q41" i="8"/>
  <c r="P41" i="8"/>
  <c r="O41" i="8"/>
  <c r="N41" i="8"/>
  <c r="T40" i="8"/>
  <c r="S40" i="8"/>
  <c r="R40" i="8"/>
  <c r="Q40" i="8"/>
  <c r="P40" i="8"/>
  <c r="O40" i="8"/>
  <c r="U40" i="8" s="1"/>
  <c r="J40" i="8" s="1"/>
  <c r="N40" i="8"/>
  <c r="T39" i="8"/>
  <c r="S39" i="8"/>
  <c r="R39" i="8"/>
  <c r="Q39" i="8"/>
  <c r="P39" i="8"/>
  <c r="O39" i="8"/>
  <c r="N39" i="8"/>
  <c r="U39" i="8" s="1"/>
  <c r="J39" i="8" s="1"/>
  <c r="T38" i="8"/>
  <c r="S38" i="8"/>
  <c r="R38" i="8"/>
  <c r="Q38" i="8"/>
  <c r="P38" i="8"/>
  <c r="O38" i="8"/>
  <c r="U38" i="8" s="1"/>
  <c r="J38" i="8" s="1"/>
  <c r="N38" i="8"/>
  <c r="T37" i="8"/>
  <c r="S37" i="8"/>
  <c r="R37" i="8"/>
  <c r="Q37" i="8"/>
  <c r="P37" i="8"/>
  <c r="O37" i="8"/>
  <c r="N37" i="8"/>
  <c r="U36" i="8"/>
  <c r="T36" i="8"/>
  <c r="S36" i="8"/>
  <c r="R36" i="8"/>
  <c r="Q36" i="8"/>
  <c r="P36" i="8"/>
  <c r="O36" i="8"/>
  <c r="N36" i="8"/>
  <c r="J36" i="8"/>
  <c r="T35" i="8"/>
  <c r="S35" i="8"/>
  <c r="R35" i="8"/>
  <c r="Q35" i="8"/>
  <c r="P35" i="8"/>
  <c r="O35" i="8"/>
  <c r="U35" i="8" s="1"/>
  <c r="J35" i="8" s="1"/>
  <c r="N35" i="8"/>
  <c r="T34" i="8"/>
  <c r="S34" i="8"/>
  <c r="R34" i="8"/>
  <c r="Q34" i="8"/>
  <c r="P34" i="8"/>
  <c r="O34" i="8"/>
  <c r="N34" i="8"/>
  <c r="T33" i="8"/>
  <c r="S33" i="8"/>
  <c r="R33" i="8"/>
  <c r="Q33" i="8"/>
  <c r="P33" i="8"/>
  <c r="O33" i="8"/>
  <c r="N33" i="8"/>
  <c r="T32" i="8"/>
  <c r="S32" i="8"/>
  <c r="R32" i="8"/>
  <c r="Q32" i="8"/>
  <c r="P32" i="8"/>
  <c r="O32" i="8"/>
  <c r="N32" i="8"/>
  <c r="T31" i="8"/>
  <c r="U31" i="8" s="1"/>
  <c r="J31" i="8" s="1"/>
  <c r="S31" i="8"/>
  <c r="R31" i="8"/>
  <c r="Q31" i="8"/>
  <c r="P31" i="8"/>
  <c r="O31" i="8"/>
  <c r="N31" i="8"/>
  <c r="T30" i="8"/>
  <c r="S30" i="8"/>
  <c r="R30" i="8"/>
  <c r="Q30" i="8"/>
  <c r="P30" i="8"/>
  <c r="O30" i="8"/>
  <c r="N30" i="8"/>
  <c r="T29" i="8"/>
  <c r="S29" i="8"/>
  <c r="R29" i="8"/>
  <c r="Q29" i="8"/>
  <c r="P29" i="8"/>
  <c r="O29" i="8"/>
  <c r="N29" i="8"/>
  <c r="T28" i="8"/>
  <c r="S28" i="8"/>
  <c r="R28" i="8"/>
  <c r="Q28" i="8"/>
  <c r="P28" i="8"/>
  <c r="O28" i="8"/>
  <c r="U28" i="8" s="1"/>
  <c r="J28" i="8" s="1"/>
  <c r="N28" i="8"/>
  <c r="T27" i="8"/>
  <c r="S27" i="8"/>
  <c r="R27" i="8"/>
  <c r="Q27" i="8"/>
  <c r="P27" i="8"/>
  <c r="O27" i="8"/>
  <c r="N27" i="8"/>
  <c r="T26" i="8"/>
  <c r="S26" i="8"/>
  <c r="R26" i="8"/>
  <c r="Q26" i="8"/>
  <c r="P26" i="8"/>
  <c r="O26" i="8"/>
  <c r="U26" i="8" s="1"/>
  <c r="J26" i="8" s="1"/>
  <c r="N26" i="8"/>
  <c r="T25" i="8"/>
  <c r="S25" i="8"/>
  <c r="R25" i="8"/>
  <c r="Q25" i="8"/>
  <c r="P25" i="8"/>
  <c r="O25" i="8"/>
  <c r="N25" i="8"/>
  <c r="T24" i="8"/>
  <c r="S24" i="8"/>
  <c r="R24" i="8"/>
  <c r="Q24" i="8"/>
  <c r="P24" i="8"/>
  <c r="O24" i="8"/>
  <c r="N24" i="8"/>
  <c r="U23" i="8"/>
  <c r="J23" i="8" s="1"/>
  <c r="T23" i="8"/>
  <c r="S23" i="8"/>
  <c r="R23" i="8"/>
  <c r="Q23" i="8"/>
  <c r="P23" i="8"/>
  <c r="O23" i="8"/>
  <c r="N23" i="8"/>
  <c r="U22" i="8"/>
  <c r="J22" i="8" s="1"/>
  <c r="T22" i="8"/>
  <c r="S22" i="8"/>
  <c r="R22" i="8"/>
  <c r="Q22" i="8"/>
  <c r="P22" i="8"/>
  <c r="O22" i="8"/>
  <c r="N22" i="8"/>
  <c r="T21" i="8"/>
  <c r="S21" i="8"/>
  <c r="R21" i="8"/>
  <c r="Q21" i="8"/>
  <c r="U21" i="8" s="1"/>
  <c r="J21" i="8" s="1"/>
  <c r="P21" i="8"/>
  <c r="O21" i="8"/>
  <c r="N21" i="8"/>
  <c r="T20" i="8"/>
  <c r="S20" i="8"/>
  <c r="R20" i="8"/>
  <c r="Q20" i="8"/>
  <c r="P20" i="8"/>
  <c r="O20" i="8"/>
  <c r="U20" i="8" s="1"/>
  <c r="J20" i="8" s="1"/>
  <c r="N20" i="8"/>
  <c r="T19" i="8"/>
  <c r="S19" i="8"/>
  <c r="R19" i="8"/>
  <c r="Q19" i="8"/>
  <c r="P19" i="8"/>
  <c r="O19" i="8"/>
  <c r="U19" i="8" s="1"/>
  <c r="J19" i="8" s="1"/>
  <c r="N19" i="8"/>
  <c r="T18" i="8"/>
  <c r="S18" i="8"/>
  <c r="R18" i="8"/>
  <c r="Q18" i="8"/>
  <c r="P18" i="8"/>
  <c r="O18" i="8"/>
  <c r="U18" i="8" s="1"/>
  <c r="J18" i="8" s="1"/>
  <c r="N18" i="8"/>
  <c r="U17" i="8"/>
  <c r="J17" i="8" s="1"/>
  <c r="T17" i="8"/>
  <c r="S17" i="8"/>
  <c r="R17" i="8"/>
  <c r="Q17" i="8"/>
  <c r="P17" i="8"/>
  <c r="O17" i="8"/>
  <c r="N17" i="8"/>
  <c r="T16" i="8"/>
  <c r="S16" i="8"/>
  <c r="R16" i="8"/>
  <c r="Q16" i="8"/>
  <c r="P16" i="8"/>
  <c r="O16" i="8"/>
  <c r="U16" i="8" s="1"/>
  <c r="N16" i="8"/>
  <c r="B16" i="8"/>
  <c r="B17" i="8" s="1"/>
  <c r="V15" i="8"/>
  <c r="V16" i="8" s="1"/>
  <c r="N10" i="8"/>
  <c r="F10" i="8" s="1"/>
  <c r="F9" i="8"/>
  <c r="T46" i="7"/>
  <c r="S46" i="7"/>
  <c r="R46" i="7"/>
  <c r="Q46" i="7"/>
  <c r="P46" i="7"/>
  <c r="O46" i="7"/>
  <c r="U46" i="7" s="1"/>
  <c r="J46" i="7" s="1"/>
  <c r="N46" i="7"/>
  <c r="T45" i="7"/>
  <c r="S45" i="7"/>
  <c r="R45" i="7"/>
  <c r="Q45" i="7"/>
  <c r="P45" i="7"/>
  <c r="O45" i="7"/>
  <c r="U45" i="7" s="1"/>
  <c r="J45" i="7" s="1"/>
  <c r="N45" i="7"/>
  <c r="U44" i="7"/>
  <c r="J44" i="7" s="1"/>
  <c r="T44" i="7"/>
  <c r="S44" i="7"/>
  <c r="R44" i="7"/>
  <c r="Q44" i="7"/>
  <c r="P44" i="7"/>
  <c r="O44" i="7"/>
  <c r="N44" i="7"/>
  <c r="T43" i="7"/>
  <c r="S43" i="7"/>
  <c r="R43" i="7"/>
  <c r="Q43" i="7"/>
  <c r="P43" i="7"/>
  <c r="O43" i="7"/>
  <c r="U43" i="7" s="1"/>
  <c r="J43" i="7" s="1"/>
  <c r="N43" i="7"/>
  <c r="T42" i="7"/>
  <c r="S42" i="7"/>
  <c r="R42" i="7"/>
  <c r="Q42" i="7"/>
  <c r="P42" i="7"/>
  <c r="O42" i="7"/>
  <c r="N42" i="7"/>
  <c r="T41" i="7"/>
  <c r="S41" i="7"/>
  <c r="R41" i="7"/>
  <c r="U41" i="7" s="1"/>
  <c r="J41" i="7" s="1"/>
  <c r="Q41" i="7"/>
  <c r="P41" i="7"/>
  <c r="O41" i="7"/>
  <c r="N41" i="7"/>
  <c r="T40" i="7"/>
  <c r="S40" i="7"/>
  <c r="R40" i="7"/>
  <c r="Q40" i="7"/>
  <c r="U40" i="7" s="1"/>
  <c r="J40" i="7" s="1"/>
  <c r="P40" i="7"/>
  <c r="O40" i="7"/>
  <c r="N40" i="7"/>
  <c r="T39" i="7"/>
  <c r="S39" i="7"/>
  <c r="R39" i="7"/>
  <c r="Q39" i="7"/>
  <c r="P39" i="7"/>
  <c r="O39" i="7"/>
  <c r="N39" i="7"/>
  <c r="T38" i="7"/>
  <c r="S38" i="7"/>
  <c r="R38" i="7"/>
  <c r="Q38" i="7"/>
  <c r="P38" i="7"/>
  <c r="O38" i="7"/>
  <c r="U38" i="7" s="1"/>
  <c r="J38" i="7" s="1"/>
  <c r="N38" i="7"/>
  <c r="T37" i="7"/>
  <c r="S37" i="7"/>
  <c r="R37" i="7"/>
  <c r="Q37" i="7"/>
  <c r="P37" i="7"/>
  <c r="O37" i="7"/>
  <c r="U37" i="7" s="1"/>
  <c r="J37" i="7" s="1"/>
  <c r="N37" i="7"/>
  <c r="T36" i="7"/>
  <c r="S36" i="7"/>
  <c r="R36" i="7"/>
  <c r="Q36" i="7"/>
  <c r="P36" i="7"/>
  <c r="U36" i="7" s="1"/>
  <c r="J36" i="7" s="1"/>
  <c r="O36" i="7"/>
  <c r="N36" i="7"/>
  <c r="T35" i="7"/>
  <c r="S35" i="7"/>
  <c r="R35" i="7"/>
  <c r="Q35" i="7"/>
  <c r="P35" i="7"/>
  <c r="O35" i="7"/>
  <c r="U35" i="7" s="1"/>
  <c r="J35" i="7" s="1"/>
  <c r="N35" i="7"/>
  <c r="T34" i="7"/>
  <c r="S34" i="7"/>
  <c r="R34" i="7"/>
  <c r="Q34" i="7"/>
  <c r="P34" i="7"/>
  <c r="O34" i="7"/>
  <c r="N34" i="7"/>
  <c r="U33" i="7"/>
  <c r="J33" i="7" s="1"/>
  <c r="T33" i="7"/>
  <c r="S33" i="7"/>
  <c r="R33" i="7"/>
  <c r="Q33" i="7"/>
  <c r="P33" i="7"/>
  <c r="O33" i="7"/>
  <c r="N33" i="7"/>
  <c r="T32" i="7"/>
  <c r="S32" i="7"/>
  <c r="R32" i="7"/>
  <c r="Q32" i="7"/>
  <c r="P32" i="7"/>
  <c r="O32" i="7"/>
  <c r="N32" i="7"/>
  <c r="T31" i="7"/>
  <c r="S31" i="7"/>
  <c r="R31" i="7"/>
  <c r="Q31" i="7"/>
  <c r="P31" i="7"/>
  <c r="O31" i="7"/>
  <c r="N31" i="7"/>
  <c r="T30" i="7"/>
  <c r="S30" i="7"/>
  <c r="R30" i="7"/>
  <c r="Q30" i="7"/>
  <c r="P30" i="7"/>
  <c r="O30" i="7"/>
  <c r="N30" i="7"/>
  <c r="T29" i="7"/>
  <c r="S29" i="7"/>
  <c r="R29" i="7"/>
  <c r="Q29" i="7"/>
  <c r="P29" i="7"/>
  <c r="O29" i="7"/>
  <c r="U29" i="7" s="1"/>
  <c r="J29" i="7" s="1"/>
  <c r="N29" i="7"/>
  <c r="T28" i="7"/>
  <c r="S28" i="7"/>
  <c r="R28" i="7"/>
  <c r="Q28" i="7"/>
  <c r="P28" i="7"/>
  <c r="O28" i="7"/>
  <c r="N28" i="7"/>
  <c r="U28" i="7" s="1"/>
  <c r="J28" i="7" s="1"/>
  <c r="U27" i="7"/>
  <c r="J27" i="7" s="1"/>
  <c r="T27" i="7"/>
  <c r="S27" i="7"/>
  <c r="R27" i="7"/>
  <c r="Q27" i="7"/>
  <c r="P27" i="7"/>
  <c r="O27" i="7"/>
  <c r="N27" i="7"/>
  <c r="T26" i="7"/>
  <c r="S26" i="7"/>
  <c r="R26" i="7"/>
  <c r="Q26" i="7"/>
  <c r="P26" i="7"/>
  <c r="O26" i="7"/>
  <c r="U26" i="7" s="1"/>
  <c r="J26" i="7" s="1"/>
  <c r="N26" i="7"/>
  <c r="T25" i="7"/>
  <c r="S25" i="7"/>
  <c r="R25" i="7"/>
  <c r="U25" i="7" s="1"/>
  <c r="J25" i="7" s="1"/>
  <c r="Q25" i="7"/>
  <c r="P25" i="7"/>
  <c r="O25" i="7"/>
  <c r="N25" i="7"/>
  <c r="T24" i="7"/>
  <c r="S24" i="7"/>
  <c r="R24" i="7"/>
  <c r="Q24" i="7"/>
  <c r="P24" i="7"/>
  <c r="O24" i="7"/>
  <c r="N24" i="7"/>
  <c r="T23" i="7"/>
  <c r="S23" i="7"/>
  <c r="R23" i="7"/>
  <c r="Q23" i="7"/>
  <c r="P23" i="7"/>
  <c r="O23" i="7"/>
  <c r="N23" i="7"/>
  <c r="T22" i="7"/>
  <c r="S22" i="7"/>
  <c r="R22" i="7"/>
  <c r="Q22" i="7"/>
  <c r="P22" i="7"/>
  <c r="O22" i="7"/>
  <c r="N22" i="7"/>
  <c r="T21" i="7"/>
  <c r="S21" i="7"/>
  <c r="R21" i="7"/>
  <c r="Q21" i="7"/>
  <c r="P21" i="7"/>
  <c r="O21" i="7"/>
  <c r="U21" i="7" s="1"/>
  <c r="J21" i="7" s="1"/>
  <c r="N21" i="7"/>
  <c r="T20" i="7"/>
  <c r="S20" i="7"/>
  <c r="R20" i="7"/>
  <c r="Q20" i="7"/>
  <c r="P20" i="7"/>
  <c r="O20" i="7"/>
  <c r="N20" i="7"/>
  <c r="U20" i="7" s="1"/>
  <c r="J20" i="7" s="1"/>
  <c r="U19" i="7"/>
  <c r="J19" i="7" s="1"/>
  <c r="T19" i="7"/>
  <c r="S19" i="7"/>
  <c r="R19" i="7"/>
  <c r="Q19" i="7"/>
  <c r="P19" i="7"/>
  <c r="O19" i="7"/>
  <c r="N19" i="7"/>
  <c r="T18" i="7"/>
  <c r="S18" i="7"/>
  <c r="R18" i="7"/>
  <c r="Q18" i="7"/>
  <c r="P18" i="7"/>
  <c r="O18" i="7"/>
  <c r="U18" i="7" s="1"/>
  <c r="J18" i="7" s="1"/>
  <c r="N18" i="7"/>
  <c r="T17" i="7"/>
  <c r="S17" i="7"/>
  <c r="R17" i="7"/>
  <c r="Q17" i="7"/>
  <c r="P17" i="7"/>
  <c r="O17" i="7"/>
  <c r="N17" i="7"/>
  <c r="U16" i="7"/>
  <c r="J16" i="7" s="1"/>
  <c r="T16" i="7"/>
  <c r="S16" i="7"/>
  <c r="R16" i="7"/>
  <c r="Q16" i="7"/>
  <c r="P16" i="7"/>
  <c r="O16" i="7"/>
  <c r="N16" i="7"/>
  <c r="B16" i="7"/>
  <c r="A16" i="7" s="1"/>
  <c r="V15" i="7"/>
  <c r="N10" i="7"/>
  <c r="F10" i="7"/>
  <c r="F9" i="7"/>
  <c r="T45" i="6"/>
  <c r="S45" i="6"/>
  <c r="R45" i="6"/>
  <c r="Q45" i="6"/>
  <c r="P45" i="6"/>
  <c r="O45" i="6"/>
  <c r="N45" i="6"/>
  <c r="T44" i="6"/>
  <c r="S44" i="6"/>
  <c r="R44" i="6"/>
  <c r="Q44" i="6"/>
  <c r="P44" i="6"/>
  <c r="O44" i="6"/>
  <c r="N44" i="6"/>
  <c r="T43" i="6"/>
  <c r="S43" i="6"/>
  <c r="R43" i="6"/>
  <c r="Q43" i="6"/>
  <c r="P43" i="6"/>
  <c r="O43" i="6"/>
  <c r="N43" i="6"/>
  <c r="T42" i="6"/>
  <c r="S42" i="6"/>
  <c r="R42" i="6"/>
  <c r="Q42" i="6"/>
  <c r="P42" i="6"/>
  <c r="O42" i="6"/>
  <c r="N42" i="6"/>
  <c r="T41" i="6"/>
  <c r="S41" i="6"/>
  <c r="R41" i="6"/>
  <c r="Q41" i="6"/>
  <c r="P41" i="6"/>
  <c r="O41" i="6"/>
  <c r="N41" i="6"/>
  <c r="T40" i="6"/>
  <c r="S40" i="6"/>
  <c r="R40" i="6"/>
  <c r="Q40" i="6"/>
  <c r="P40" i="6"/>
  <c r="O40" i="6"/>
  <c r="N40" i="6"/>
  <c r="T39" i="6"/>
  <c r="S39" i="6"/>
  <c r="R39" i="6"/>
  <c r="Q39" i="6"/>
  <c r="P39" i="6"/>
  <c r="O39" i="6"/>
  <c r="N39" i="6"/>
  <c r="T38" i="6"/>
  <c r="S38" i="6"/>
  <c r="R38" i="6"/>
  <c r="Q38" i="6"/>
  <c r="P38" i="6"/>
  <c r="O38" i="6"/>
  <c r="N38" i="6"/>
  <c r="T37" i="6"/>
  <c r="S37" i="6"/>
  <c r="R37" i="6"/>
  <c r="Q37" i="6"/>
  <c r="P37" i="6"/>
  <c r="O37" i="6"/>
  <c r="N37" i="6"/>
  <c r="T36" i="6"/>
  <c r="S36" i="6"/>
  <c r="R36" i="6"/>
  <c r="Q36" i="6"/>
  <c r="P36" i="6"/>
  <c r="O36" i="6"/>
  <c r="N36" i="6"/>
  <c r="T35" i="6"/>
  <c r="S35" i="6"/>
  <c r="R35" i="6"/>
  <c r="Q35" i="6"/>
  <c r="P35" i="6"/>
  <c r="O35" i="6"/>
  <c r="N35" i="6"/>
  <c r="T34" i="6"/>
  <c r="S34" i="6"/>
  <c r="R34" i="6"/>
  <c r="Q34" i="6"/>
  <c r="P34" i="6"/>
  <c r="O34" i="6"/>
  <c r="N34" i="6"/>
  <c r="T33" i="6"/>
  <c r="S33" i="6"/>
  <c r="R33" i="6"/>
  <c r="Q33" i="6"/>
  <c r="P33" i="6"/>
  <c r="U33" i="6" s="1"/>
  <c r="J33" i="6" s="1"/>
  <c r="O33" i="6"/>
  <c r="N33" i="6"/>
  <c r="T32" i="6"/>
  <c r="S32" i="6"/>
  <c r="R32" i="6"/>
  <c r="Q32" i="6"/>
  <c r="P32" i="6"/>
  <c r="O32" i="6"/>
  <c r="U32" i="6" s="1"/>
  <c r="J32" i="6" s="1"/>
  <c r="N32" i="6"/>
  <c r="T31" i="6"/>
  <c r="S31" i="6"/>
  <c r="R31" i="6"/>
  <c r="Q31" i="6"/>
  <c r="P31" i="6"/>
  <c r="O31" i="6"/>
  <c r="N31" i="6"/>
  <c r="U31" i="6" s="1"/>
  <c r="J31" i="6" s="1"/>
  <c r="T30" i="6"/>
  <c r="S30" i="6"/>
  <c r="R30" i="6"/>
  <c r="Q30" i="6"/>
  <c r="P30" i="6"/>
  <c r="O30" i="6"/>
  <c r="N30" i="6"/>
  <c r="T29" i="6"/>
  <c r="S29" i="6"/>
  <c r="R29" i="6"/>
  <c r="Q29" i="6"/>
  <c r="P29" i="6"/>
  <c r="O29" i="6"/>
  <c r="N29" i="6"/>
  <c r="T28" i="6"/>
  <c r="S28" i="6"/>
  <c r="R28" i="6"/>
  <c r="Q28" i="6"/>
  <c r="P28" i="6"/>
  <c r="O28" i="6"/>
  <c r="N28" i="6"/>
  <c r="T27" i="6"/>
  <c r="S27" i="6"/>
  <c r="R27" i="6"/>
  <c r="Q27" i="6"/>
  <c r="P27" i="6"/>
  <c r="O27" i="6"/>
  <c r="N27" i="6"/>
  <c r="T26" i="6"/>
  <c r="S26" i="6"/>
  <c r="R26" i="6"/>
  <c r="Q26" i="6"/>
  <c r="P26" i="6"/>
  <c r="O26" i="6"/>
  <c r="N26" i="6"/>
  <c r="T25" i="6"/>
  <c r="S25" i="6"/>
  <c r="R25" i="6"/>
  <c r="Q25" i="6"/>
  <c r="P25" i="6"/>
  <c r="U25" i="6" s="1"/>
  <c r="J25" i="6" s="1"/>
  <c r="O25" i="6"/>
  <c r="N25" i="6"/>
  <c r="T24" i="6"/>
  <c r="S24" i="6"/>
  <c r="R24" i="6"/>
  <c r="Q24" i="6"/>
  <c r="P24" i="6"/>
  <c r="O24" i="6"/>
  <c r="U24" i="6" s="1"/>
  <c r="J24" i="6" s="1"/>
  <c r="N24" i="6"/>
  <c r="T23" i="6"/>
  <c r="S23" i="6"/>
  <c r="R23" i="6"/>
  <c r="Q23" i="6"/>
  <c r="P23" i="6"/>
  <c r="O23" i="6"/>
  <c r="N23" i="6"/>
  <c r="U23" i="6" s="1"/>
  <c r="J23" i="6" s="1"/>
  <c r="T22" i="6"/>
  <c r="S22" i="6"/>
  <c r="R22" i="6"/>
  <c r="Q22" i="6"/>
  <c r="P22" i="6"/>
  <c r="O22" i="6"/>
  <c r="N22" i="6"/>
  <c r="T21" i="6"/>
  <c r="S21" i="6"/>
  <c r="R21" i="6"/>
  <c r="Q21" i="6"/>
  <c r="P21" i="6"/>
  <c r="O21" i="6"/>
  <c r="N21" i="6"/>
  <c r="T20" i="6"/>
  <c r="S20" i="6"/>
  <c r="R20" i="6"/>
  <c r="Q20" i="6"/>
  <c r="P20" i="6"/>
  <c r="O20" i="6"/>
  <c r="N20" i="6"/>
  <c r="T19" i="6"/>
  <c r="S19" i="6"/>
  <c r="R19" i="6"/>
  <c r="Q19" i="6"/>
  <c r="P19" i="6"/>
  <c r="O19" i="6"/>
  <c r="N19" i="6"/>
  <c r="T18" i="6"/>
  <c r="S18" i="6"/>
  <c r="R18" i="6"/>
  <c r="Q18" i="6"/>
  <c r="P18" i="6"/>
  <c r="O18" i="6"/>
  <c r="N18" i="6"/>
  <c r="T17" i="6"/>
  <c r="S17" i="6"/>
  <c r="R17" i="6"/>
  <c r="Q17" i="6"/>
  <c r="P17" i="6"/>
  <c r="O17" i="6"/>
  <c r="N17" i="6"/>
  <c r="T16" i="6"/>
  <c r="S16" i="6"/>
  <c r="R16" i="6"/>
  <c r="Q16" i="6"/>
  <c r="P16" i="6"/>
  <c r="O16" i="6"/>
  <c r="N16" i="6"/>
  <c r="B16" i="6"/>
  <c r="B17" i="6" s="1"/>
  <c r="V15" i="6"/>
  <c r="F9" i="6"/>
  <c r="N10" i="6" s="1"/>
  <c r="F10" i="6" s="1"/>
  <c r="T46" i="5"/>
  <c r="S46" i="5"/>
  <c r="R46" i="5"/>
  <c r="Q46" i="5"/>
  <c r="P46" i="5"/>
  <c r="O46" i="5"/>
  <c r="U46" i="5" s="1"/>
  <c r="J46" i="5" s="1"/>
  <c r="N46" i="5"/>
  <c r="T45" i="5"/>
  <c r="S45" i="5"/>
  <c r="R45" i="5"/>
  <c r="Q45" i="5"/>
  <c r="P45" i="5"/>
  <c r="O45" i="5"/>
  <c r="N45" i="5"/>
  <c r="T44" i="5"/>
  <c r="S44" i="5"/>
  <c r="R44" i="5"/>
  <c r="Q44" i="5"/>
  <c r="P44" i="5"/>
  <c r="O44" i="5"/>
  <c r="U44" i="5" s="1"/>
  <c r="J44" i="5" s="1"/>
  <c r="N44" i="5"/>
  <c r="T43" i="5"/>
  <c r="S43" i="5"/>
  <c r="R43" i="5"/>
  <c r="Q43" i="5"/>
  <c r="P43" i="5"/>
  <c r="O43" i="5"/>
  <c r="U43" i="5" s="1"/>
  <c r="J43" i="5" s="1"/>
  <c r="N43" i="5"/>
  <c r="T42" i="5"/>
  <c r="S42" i="5"/>
  <c r="R42" i="5"/>
  <c r="Q42" i="5"/>
  <c r="P42" i="5"/>
  <c r="O42" i="5"/>
  <c r="N42" i="5"/>
  <c r="U42" i="5" s="1"/>
  <c r="J42" i="5" s="1"/>
  <c r="U41" i="5"/>
  <c r="J41" i="5" s="1"/>
  <c r="T41" i="5"/>
  <c r="S41" i="5"/>
  <c r="R41" i="5"/>
  <c r="Q41" i="5"/>
  <c r="P41" i="5"/>
  <c r="O41" i="5"/>
  <c r="N41" i="5"/>
  <c r="T40" i="5"/>
  <c r="S40" i="5"/>
  <c r="R40" i="5"/>
  <c r="Q40" i="5"/>
  <c r="P40" i="5"/>
  <c r="O40" i="5"/>
  <c r="U40" i="5" s="1"/>
  <c r="J40" i="5" s="1"/>
  <c r="N40" i="5"/>
  <c r="T39" i="5"/>
  <c r="S39" i="5"/>
  <c r="R39" i="5"/>
  <c r="Q39" i="5"/>
  <c r="P39" i="5"/>
  <c r="O39" i="5"/>
  <c r="N39" i="5"/>
  <c r="U39" i="5" s="1"/>
  <c r="J39" i="5"/>
  <c r="T38" i="5"/>
  <c r="S38" i="5"/>
  <c r="R38" i="5"/>
  <c r="Q38" i="5"/>
  <c r="P38" i="5"/>
  <c r="O38" i="5"/>
  <c r="U38" i="5" s="1"/>
  <c r="J38" i="5" s="1"/>
  <c r="N38" i="5"/>
  <c r="T37" i="5"/>
  <c r="S37" i="5"/>
  <c r="R37" i="5"/>
  <c r="Q37" i="5"/>
  <c r="P37" i="5"/>
  <c r="O37" i="5"/>
  <c r="U37" i="5" s="1"/>
  <c r="J37" i="5" s="1"/>
  <c r="N37" i="5"/>
  <c r="T36" i="5"/>
  <c r="S36" i="5"/>
  <c r="R36" i="5"/>
  <c r="Q36" i="5"/>
  <c r="P36" i="5"/>
  <c r="O36" i="5"/>
  <c r="U36" i="5" s="1"/>
  <c r="J36" i="5" s="1"/>
  <c r="N36" i="5"/>
  <c r="T35" i="5"/>
  <c r="S35" i="5"/>
  <c r="R35" i="5"/>
  <c r="Q35" i="5"/>
  <c r="P35" i="5"/>
  <c r="O35" i="5"/>
  <c r="U35" i="5" s="1"/>
  <c r="J35" i="5" s="1"/>
  <c r="N35" i="5"/>
  <c r="T34" i="5"/>
  <c r="S34" i="5"/>
  <c r="R34" i="5"/>
  <c r="Q34" i="5"/>
  <c r="P34" i="5"/>
  <c r="O34" i="5"/>
  <c r="N34" i="5"/>
  <c r="U34" i="5" s="1"/>
  <c r="J34" i="5" s="1"/>
  <c r="U33" i="5"/>
  <c r="J33" i="5" s="1"/>
  <c r="T33" i="5"/>
  <c r="S33" i="5"/>
  <c r="R33" i="5"/>
  <c r="Q33" i="5"/>
  <c r="P33" i="5"/>
  <c r="O33" i="5"/>
  <c r="N33" i="5"/>
  <c r="T32" i="5"/>
  <c r="S32" i="5"/>
  <c r="R32" i="5"/>
  <c r="Q32" i="5"/>
  <c r="P32" i="5"/>
  <c r="O32" i="5"/>
  <c r="U32" i="5" s="1"/>
  <c r="J32" i="5" s="1"/>
  <c r="N32" i="5"/>
  <c r="T31" i="5"/>
  <c r="S31" i="5"/>
  <c r="R31" i="5"/>
  <c r="Q31" i="5"/>
  <c r="P31" i="5"/>
  <c r="O31" i="5"/>
  <c r="N31" i="5"/>
  <c r="U31" i="5" s="1"/>
  <c r="J31" i="5"/>
  <c r="T30" i="5"/>
  <c r="S30" i="5"/>
  <c r="R30" i="5"/>
  <c r="Q30" i="5"/>
  <c r="P30" i="5"/>
  <c r="O30" i="5"/>
  <c r="U30" i="5" s="1"/>
  <c r="J30" i="5" s="1"/>
  <c r="N30" i="5"/>
  <c r="T29" i="5"/>
  <c r="S29" i="5"/>
  <c r="R29" i="5"/>
  <c r="Q29" i="5"/>
  <c r="P29" i="5"/>
  <c r="O29" i="5"/>
  <c r="U29" i="5" s="1"/>
  <c r="J29" i="5" s="1"/>
  <c r="N29" i="5"/>
  <c r="T28" i="5"/>
  <c r="S28" i="5"/>
  <c r="R28" i="5"/>
  <c r="Q28" i="5"/>
  <c r="P28" i="5"/>
  <c r="O28" i="5"/>
  <c r="U28" i="5" s="1"/>
  <c r="J28" i="5" s="1"/>
  <c r="N28" i="5"/>
  <c r="T27" i="5"/>
  <c r="S27" i="5"/>
  <c r="R27" i="5"/>
  <c r="Q27" i="5"/>
  <c r="P27" i="5"/>
  <c r="O27" i="5"/>
  <c r="U27" i="5" s="1"/>
  <c r="J27" i="5" s="1"/>
  <c r="N27" i="5"/>
  <c r="T26" i="5"/>
  <c r="S26" i="5"/>
  <c r="R26" i="5"/>
  <c r="Q26" i="5"/>
  <c r="P26" i="5"/>
  <c r="O26" i="5"/>
  <c r="N26" i="5"/>
  <c r="U26" i="5" s="1"/>
  <c r="J26" i="5" s="1"/>
  <c r="U25" i="5"/>
  <c r="J25" i="5" s="1"/>
  <c r="T25" i="5"/>
  <c r="S25" i="5"/>
  <c r="R25" i="5"/>
  <c r="Q25" i="5"/>
  <c r="P25" i="5"/>
  <c r="O25" i="5"/>
  <c r="N25" i="5"/>
  <c r="T24" i="5"/>
  <c r="S24" i="5"/>
  <c r="R24" i="5"/>
  <c r="Q24" i="5"/>
  <c r="P24" i="5"/>
  <c r="O24" i="5"/>
  <c r="U24" i="5" s="1"/>
  <c r="J24" i="5" s="1"/>
  <c r="N24" i="5"/>
  <c r="T23" i="5"/>
  <c r="S23" i="5"/>
  <c r="R23" i="5"/>
  <c r="Q23" i="5"/>
  <c r="P23" i="5"/>
  <c r="O23" i="5"/>
  <c r="N23" i="5"/>
  <c r="T22" i="5"/>
  <c r="S22" i="5"/>
  <c r="R22" i="5"/>
  <c r="Q22" i="5"/>
  <c r="P22" i="5"/>
  <c r="O22" i="5"/>
  <c r="N22" i="5"/>
  <c r="T21" i="5"/>
  <c r="S21" i="5"/>
  <c r="R21" i="5"/>
  <c r="Q21" i="5"/>
  <c r="P21" i="5"/>
  <c r="O21" i="5"/>
  <c r="U21" i="5" s="1"/>
  <c r="J21" i="5" s="1"/>
  <c r="N21" i="5"/>
  <c r="U20" i="5"/>
  <c r="J20" i="5" s="1"/>
  <c r="T20" i="5"/>
  <c r="S20" i="5"/>
  <c r="R20" i="5"/>
  <c r="Q20" i="5"/>
  <c r="P20" i="5"/>
  <c r="O20" i="5"/>
  <c r="N20" i="5"/>
  <c r="T19" i="5"/>
  <c r="S19" i="5"/>
  <c r="R19" i="5"/>
  <c r="Q19" i="5"/>
  <c r="P19" i="5"/>
  <c r="O19" i="5"/>
  <c r="U19" i="5" s="1"/>
  <c r="J19" i="5" s="1"/>
  <c r="N19" i="5"/>
  <c r="T18" i="5"/>
  <c r="S18" i="5"/>
  <c r="U18" i="5" s="1"/>
  <c r="J18" i="5" s="1"/>
  <c r="R18" i="5"/>
  <c r="Q18" i="5"/>
  <c r="P18" i="5"/>
  <c r="O18" i="5"/>
  <c r="N18" i="5"/>
  <c r="U17" i="5"/>
  <c r="J17" i="5" s="1"/>
  <c r="T17" i="5"/>
  <c r="S17" i="5"/>
  <c r="R17" i="5"/>
  <c r="Q17" i="5"/>
  <c r="P17" i="5"/>
  <c r="O17" i="5"/>
  <c r="N17" i="5"/>
  <c r="T16" i="5"/>
  <c r="S16" i="5"/>
  <c r="R16" i="5"/>
  <c r="Q16" i="5"/>
  <c r="P16" i="5"/>
  <c r="O16" i="5"/>
  <c r="U16" i="5" s="1"/>
  <c r="N16" i="5"/>
  <c r="B16" i="5"/>
  <c r="B17" i="5" s="1"/>
  <c r="V15" i="5"/>
  <c r="F9" i="5"/>
  <c r="N10" i="5" s="1"/>
  <c r="F10" i="5" s="1"/>
  <c r="T43" i="4"/>
  <c r="S43" i="4"/>
  <c r="R43" i="4"/>
  <c r="Q43" i="4"/>
  <c r="P43" i="4"/>
  <c r="O43" i="4"/>
  <c r="N43" i="4"/>
  <c r="T42" i="4"/>
  <c r="S42" i="4"/>
  <c r="R42" i="4"/>
  <c r="Q42" i="4"/>
  <c r="P42" i="4"/>
  <c r="O42" i="4"/>
  <c r="N42" i="4"/>
  <c r="T41" i="4"/>
  <c r="S41" i="4"/>
  <c r="R41" i="4"/>
  <c r="Q41" i="4"/>
  <c r="P41" i="4"/>
  <c r="O41" i="4"/>
  <c r="N41" i="4"/>
  <c r="T40" i="4"/>
  <c r="S40" i="4"/>
  <c r="R40" i="4"/>
  <c r="Q40" i="4"/>
  <c r="P40" i="4"/>
  <c r="O40" i="4"/>
  <c r="N40" i="4"/>
  <c r="T39" i="4"/>
  <c r="S39" i="4"/>
  <c r="R39" i="4"/>
  <c r="Q39" i="4"/>
  <c r="P39" i="4"/>
  <c r="O39" i="4"/>
  <c r="N39" i="4"/>
  <c r="T38" i="4"/>
  <c r="S38" i="4"/>
  <c r="R38" i="4"/>
  <c r="Q38" i="4"/>
  <c r="P38" i="4"/>
  <c r="O38" i="4"/>
  <c r="N38" i="4"/>
  <c r="T37" i="4"/>
  <c r="S37" i="4"/>
  <c r="R37" i="4"/>
  <c r="Q37" i="4"/>
  <c r="P37" i="4"/>
  <c r="O37" i="4"/>
  <c r="N37" i="4"/>
  <c r="T36" i="4"/>
  <c r="S36" i="4"/>
  <c r="R36" i="4"/>
  <c r="Q36" i="4"/>
  <c r="P36" i="4"/>
  <c r="O36" i="4"/>
  <c r="N36" i="4"/>
  <c r="T35" i="4"/>
  <c r="S35" i="4"/>
  <c r="R35" i="4"/>
  <c r="Q35" i="4"/>
  <c r="P35" i="4"/>
  <c r="O35" i="4"/>
  <c r="N35" i="4"/>
  <c r="T34" i="4"/>
  <c r="S34" i="4"/>
  <c r="R34" i="4"/>
  <c r="Q34" i="4"/>
  <c r="P34" i="4"/>
  <c r="O34" i="4"/>
  <c r="N34" i="4"/>
  <c r="T33" i="4"/>
  <c r="S33" i="4"/>
  <c r="R33" i="4"/>
  <c r="Q33" i="4"/>
  <c r="P33" i="4"/>
  <c r="O33" i="4"/>
  <c r="U33" i="4" s="1"/>
  <c r="J33" i="4" s="1"/>
  <c r="N33" i="4"/>
  <c r="T32" i="4"/>
  <c r="S32" i="4"/>
  <c r="R32" i="4"/>
  <c r="Q32" i="4"/>
  <c r="P32" i="4"/>
  <c r="O32" i="4"/>
  <c r="N32" i="4"/>
  <c r="T31" i="4"/>
  <c r="S31" i="4"/>
  <c r="R31" i="4"/>
  <c r="Q31" i="4"/>
  <c r="P31" i="4"/>
  <c r="O31" i="4"/>
  <c r="N31" i="4"/>
  <c r="T30" i="4"/>
  <c r="S30" i="4"/>
  <c r="R30" i="4"/>
  <c r="Q30" i="4"/>
  <c r="P30" i="4"/>
  <c r="O30" i="4"/>
  <c r="N30" i="4"/>
  <c r="T29" i="4"/>
  <c r="S29" i="4"/>
  <c r="R29" i="4"/>
  <c r="Q29" i="4"/>
  <c r="U29" i="4" s="1"/>
  <c r="J29" i="4" s="1"/>
  <c r="P29" i="4"/>
  <c r="O29" i="4"/>
  <c r="N29" i="4"/>
  <c r="T28" i="4"/>
  <c r="S28" i="4"/>
  <c r="R28" i="4"/>
  <c r="Q28" i="4"/>
  <c r="P28" i="4"/>
  <c r="O28" i="4"/>
  <c r="N28" i="4"/>
  <c r="T27" i="4"/>
  <c r="S27" i="4"/>
  <c r="R27" i="4"/>
  <c r="Q27" i="4"/>
  <c r="P27" i="4"/>
  <c r="O27" i="4"/>
  <c r="N27" i="4"/>
  <c r="T26" i="4"/>
  <c r="S26" i="4"/>
  <c r="R26" i="4"/>
  <c r="Q26" i="4"/>
  <c r="P26" i="4"/>
  <c r="O26" i="4"/>
  <c r="N26" i="4"/>
  <c r="T25" i="4"/>
  <c r="S25" i="4"/>
  <c r="R25" i="4"/>
  <c r="Q25" i="4"/>
  <c r="P25" i="4"/>
  <c r="O25" i="4"/>
  <c r="U25" i="4" s="1"/>
  <c r="J25" i="4" s="1"/>
  <c r="N25" i="4"/>
  <c r="T24" i="4"/>
  <c r="S24" i="4"/>
  <c r="R24" i="4"/>
  <c r="Q24" i="4"/>
  <c r="P24" i="4"/>
  <c r="O24" i="4"/>
  <c r="N24" i="4"/>
  <c r="T23" i="4"/>
  <c r="S23" i="4"/>
  <c r="R23" i="4"/>
  <c r="Q23" i="4"/>
  <c r="P23" i="4"/>
  <c r="O23" i="4"/>
  <c r="N23" i="4"/>
  <c r="T22" i="4"/>
  <c r="S22" i="4"/>
  <c r="R22" i="4"/>
  <c r="Q22" i="4"/>
  <c r="P22" i="4"/>
  <c r="O22" i="4"/>
  <c r="N22" i="4"/>
  <c r="T21" i="4"/>
  <c r="S21" i="4"/>
  <c r="R21" i="4"/>
  <c r="Q21" i="4"/>
  <c r="P21" i="4"/>
  <c r="O21" i="4"/>
  <c r="N21" i="4"/>
  <c r="T20" i="4"/>
  <c r="S20" i="4"/>
  <c r="R20" i="4"/>
  <c r="Q20" i="4"/>
  <c r="P20" i="4"/>
  <c r="O20" i="4"/>
  <c r="N20" i="4"/>
  <c r="T19" i="4"/>
  <c r="S19" i="4"/>
  <c r="R19" i="4"/>
  <c r="Q19" i="4"/>
  <c r="P19" i="4"/>
  <c r="O19" i="4"/>
  <c r="N19" i="4"/>
  <c r="T18" i="4"/>
  <c r="S18" i="4"/>
  <c r="R18" i="4"/>
  <c r="Q18" i="4"/>
  <c r="P18" i="4"/>
  <c r="O18" i="4"/>
  <c r="N18" i="4"/>
  <c r="T17" i="4"/>
  <c r="S17" i="4"/>
  <c r="R17" i="4"/>
  <c r="Q17" i="4"/>
  <c r="P17" i="4"/>
  <c r="O17" i="4"/>
  <c r="U17" i="4" s="1"/>
  <c r="J17" i="4" s="1"/>
  <c r="N17" i="4"/>
  <c r="T16" i="4"/>
  <c r="S16" i="4"/>
  <c r="R16" i="4"/>
  <c r="Q16" i="4"/>
  <c r="P16" i="4"/>
  <c r="O16" i="4"/>
  <c r="N16" i="4"/>
  <c r="B16" i="4"/>
  <c r="B17" i="4" s="1"/>
  <c r="V15" i="4"/>
  <c r="F9" i="4"/>
  <c r="N10" i="4" s="1"/>
  <c r="F10" i="4" s="1"/>
  <c r="T46" i="3"/>
  <c r="S46" i="3"/>
  <c r="R46" i="3"/>
  <c r="Q46" i="3"/>
  <c r="P46" i="3"/>
  <c r="O46" i="3"/>
  <c r="N46" i="3"/>
  <c r="T45" i="3"/>
  <c r="S45" i="3"/>
  <c r="R45" i="3"/>
  <c r="Q45" i="3"/>
  <c r="P45" i="3"/>
  <c r="O45" i="3"/>
  <c r="U45" i="3" s="1"/>
  <c r="J45" i="3" s="1"/>
  <c r="N45" i="3"/>
  <c r="T44" i="3"/>
  <c r="S44" i="3"/>
  <c r="R44" i="3"/>
  <c r="Q44" i="3"/>
  <c r="P44" i="3"/>
  <c r="O44" i="3"/>
  <c r="N44" i="3"/>
  <c r="T43" i="3"/>
  <c r="S43" i="3"/>
  <c r="R43" i="3"/>
  <c r="Q43" i="3"/>
  <c r="P43" i="3"/>
  <c r="O43" i="3"/>
  <c r="N43" i="3"/>
  <c r="T42" i="3"/>
  <c r="S42" i="3"/>
  <c r="R42" i="3"/>
  <c r="Q42" i="3"/>
  <c r="P42" i="3"/>
  <c r="O42" i="3"/>
  <c r="N42" i="3"/>
  <c r="T41" i="3"/>
  <c r="S41" i="3"/>
  <c r="R41" i="3"/>
  <c r="Q41" i="3"/>
  <c r="P41" i="3"/>
  <c r="O41" i="3"/>
  <c r="N41" i="3"/>
  <c r="T40" i="3"/>
  <c r="S40" i="3"/>
  <c r="R40" i="3"/>
  <c r="Q40" i="3"/>
  <c r="P40" i="3"/>
  <c r="O40" i="3"/>
  <c r="N40" i="3"/>
  <c r="T39" i="3"/>
  <c r="S39" i="3"/>
  <c r="R39" i="3"/>
  <c r="Q39" i="3"/>
  <c r="P39" i="3"/>
  <c r="O39" i="3"/>
  <c r="N39" i="3"/>
  <c r="T38" i="3"/>
  <c r="S38" i="3"/>
  <c r="R38" i="3"/>
  <c r="Q38" i="3"/>
  <c r="P38" i="3"/>
  <c r="O38" i="3"/>
  <c r="N38" i="3"/>
  <c r="T37" i="3"/>
  <c r="S37" i="3"/>
  <c r="R37" i="3"/>
  <c r="Q37" i="3"/>
  <c r="P37" i="3"/>
  <c r="O37" i="3"/>
  <c r="N37" i="3"/>
  <c r="T36" i="3"/>
  <c r="S36" i="3"/>
  <c r="R36" i="3"/>
  <c r="Q36" i="3"/>
  <c r="P36" i="3"/>
  <c r="O36" i="3"/>
  <c r="N36" i="3"/>
  <c r="T35" i="3"/>
  <c r="S35" i="3"/>
  <c r="R35" i="3"/>
  <c r="Q35" i="3"/>
  <c r="P35" i="3"/>
  <c r="O35" i="3"/>
  <c r="N35" i="3"/>
  <c r="T34" i="3"/>
  <c r="S34" i="3"/>
  <c r="R34" i="3"/>
  <c r="Q34" i="3"/>
  <c r="P34" i="3"/>
  <c r="O34" i="3"/>
  <c r="N34" i="3"/>
  <c r="T33" i="3"/>
  <c r="S33" i="3"/>
  <c r="R33" i="3"/>
  <c r="Q33" i="3"/>
  <c r="P33" i="3"/>
  <c r="O33" i="3"/>
  <c r="U33" i="3" s="1"/>
  <c r="J33" i="3" s="1"/>
  <c r="N33" i="3"/>
  <c r="T32" i="3"/>
  <c r="S32" i="3"/>
  <c r="R32" i="3"/>
  <c r="Q32" i="3"/>
  <c r="P32" i="3"/>
  <c r="O32" i="3"/>
  <c r="N32" i="3"/>
  <c r="T31" i="3"/>
  <c r="S31" i="3"/>
  <c r="R31" i="3"/>
  <c r="Q31" i="3"/>
  <c r="P31" i="3"/>
  <c r="O31" i="3"/>
  <c r="N31" i="3"/>
  <c r="T30" i="3"/>
  <c r="S30" i="3"/>
  <c r="R30" i="3"/>
  <c r="Q30" i="3"/>
  <c r="P30" i="3"/>
  <c r="O30" i="3"/>
  <c r="N30" i="3"/>
  <c r="T29" i="3"/>
  <c r="S29" i="3"/>
  <c r="R29" i="3"/>
  <c r="Q29" i="3"/>
  <c r="P29" i="3"/>
  <c r="O29" i="3"/>
  <c r="U29" i="3" s="1"/>
  <c r="J29" i="3" s="1"/>
  <c r="N29" i="3"/>
  <c r="T28" i="3"/>
  <c r="S28" i="3"/>
  <c r="R28" i="3"/>
  <c r="Q28" i="3"/>
  <c r="P28" i="3"/>
  <c r="O28" i="3"/>
  <c r="N28" i="3"/>
  <c r="T27" i="3"/>
  <c r="S27" i="3"/>
  <c r="R27" i="3"/>
  <c r="Q27" i="3"/>
  <c r="P27" i="3"/>
  <c r="O27" i="3"/>
  <c r="N27" i="3"/>
  <c r="T26" i="3"/>
  <c r="S26" i="3"/>
  <c r="R26" i="3"/>
  <c r="Q26" i="3"/>
  <c r="P26" i="3"/>
  <c r="O26" i="3"/>
  <c r="N26" i="3"/>
  <c r="T25" i="3"/>
  <c r="S25" i="3"/>
  <c r="R25" i="3"/>
  <c r="Q25" i="3"/>
  <c r="P25" i="3"/>
  <c r="O25" i="3"/>
  <c r="N25" i="3"/>
  <c r="T24" i="3"/>
  <c r="S24" i="3"/>
  <c r="R24" i="3"/>
  <c r="Q24" i="3"/>
  <c r="P24" i="3"/>
  <c r="O24" i="3"/>
  <c r="N24" i="3"/>
  <c r="T23" i="3"/>
  <c r="S23" i="3"/>
  <c r="R23" i="3"/>
  <c r="Q23" i="3"/>
  <c r="P23" i="3"/>
  <c r="O23" i="3"/>
  <c r="N23" i="3"/>
  <c r="T22" i="3"/>
  <c r="S22" i="3"/>
  <c r="R22" i="3"/>
  <c r="Q22" i="3"/>
  <c r="P22" i="3"/>
  <c r="O22" i="3"/>
  <c r="N22" i="3"/>
  <c r="T21" i="3"/>
  <c r="S21" i="3"/>
  <c r="R21" i="3"/>
  <c r="Q21" i="3"/>
  <c r="P21" i="3"/>
  <c r="O21" i="3"/>
  <c r="N21" i="3"/>
  <c r="T20" i="3"/>
  <c r="S20" i="3"/>
  <c r="R20" i="3"/>
  <c r="Q20" i="3"/>
  <c r="P20" i="3"/>
  <c r="O20" i="3"/>
  <c r="N20" i="3"/>
  <c r="T19" i="3"/>
  <c r="S19" i="3"/>
  <c r="R19" i="3"/>
  <c r="Q19" i="3"/>
  <c r="P19" i="3"/>
  <c r="O19" i="3"/>
  <c r="N19" i="3"/>
  <c r="T18" i="3"/>
  <c r="S18" i="3"/>
  <c r="R18" i="3"/>
  <c r="Q18" i="3"/>
  <c r="P18" i="3"/>
  <c r="O18" i="3"/>
  <c r="N18" i="3"/>
  <c r="T17" i="3"/>
  <c r="S17" i="3"/>
  <c r="R17" i="3"/>
  <c r="Q17" i="3"/>
  <c r="P17" i="3"/>
  <c r="O17" i="3"/>
  <c r="N17" i="3"/>
  <c r="T16" i="3"/>
  <c r="S16" i="3"/>
  <c r="R16" i="3"/>
  <c r="Q16" i="3"/>
  <c r="P16" i="3"/>
  <c r="O16" i="3"/>
  <c r="N16" i="3"/>
  <c r="B16" i="3"/>
  <c r="W15" i="3"/>
  <c r="V15" i="3"/>
  <c r="N10" i="3"/>
  <c r="F10" i="3" s="1"/>
  <c r="F9" i="3"/>
  <c r="T46" i="1"/>
  <c r="S46" i="1"/>
  <c r="U46" i="1" s="1"/>
  <c r="J46" i="1" s="1"/>
  <c r="R46" i="1"/>
  <c r="Q46" i="1"/>
  <c r="P46" i="1"/>
  <c r="O46" i="1"/>
  <c r="N46" i="1"/>
  <c r="T45" i="1"/>
  <c r="S45" i="1"/>
  <c r="R45" i="1"/>
  <c r="Q45" i="1"/>
  <c r="P45" i="1"/>
  <c r="O45" i="1"/>
  <c r="N45" i="1"/>
  <c r="T44" i="1"/>
  <c r="S44" i="1"/>
  <c r="R44" i="1"/>
  <c r="Q44" i="1"/>
  <c r="U44" i="1" s="1"/>
  <c r="J44" i="1" s="1"/>
  <c r="P44" i="1"/>
  <c r="O44" i="1"/>
  <c r="N44" i="1"/>
  <c r="T43" i="1"/>
  <c r="S43" i="1"/>
  <c r="R43" i="1"/>
  <c r="Q43" i="1"/>
  <c r="P43" i="1"/>
  <c r="O43" i="1"/>
  <c r="N43" i="1"/>
  <c r="T42" i="1"/>
  <c r="S42" i="1"/>
  <c r="R42" i="1"/>
  <c r="Q42" i="1"/>
  <c r="P42" i="1"/>
  <c r="O42" i="1"/>
  <c r="N42" i="1"/>
  <c r="T37" i="1"/>
  <c r="S37" i="1"/>
  <c r="R37" i="1"/>
  <c r="Q37" i="1"/>
  <c r="P37" i="1"/>
  <c r="O37" i="1"/>
  <c r="N37" i="1"/>
  <c r="T36" i="1"/>
  <c r="S36" i="1"/>
  <c r="R36" i="1"/>
  <c r="Q36" i="1"/>
  <c r="U36" i="1" s="1"/>
  <c r="J36" i="1" s="1"/>
  <c r="P36" i="1"/>
  <c r="O36" i="1"/>
  <c r="N36" i="1"/>
  <c r="T35" i="1"/>
  <c r="S35" i="1"/>
  <c r="R35" i="1"/>
  <c r="Q35" i="1"/>
  <c r="P35" i="1"/>
  <c r="O35" i="1"/>
  <c r="N35" i="1"/>
  <c r="T34" i="1"/>
  <c r="S34" i="1"/>
  <c r="R34" i="1"/>
  <c r="Q34" i="1"/>
  <c r="P34" i="1"/>
  <c r="O34" i="1"/>
  <c r="N34" i="1"/>
  <c r="T33" i="1"/>
  <c r="S33" i="1"/>
  <c r="R33" i="1"/>
  <c r="Q33" i="1"/>
  <c r="P33" i="1"/>
  <c r="O33" i="1"/>
  <c r="U33" i="1" s="1"/>
  <c r="J33" i="1" s="1"/>
  <c r="N33" i="1"/>
  <c r="U32" i="1"/>
  <c r="J32" i="1" s="1"/>
  <c r="T32" i="1"/>
  <c r="S32" i="1"/>
  <c r="R32" i="1"/>
  <c r="Q32" i="1"/>
  <c r="P32" i="1"/>
  <c r="O32" i="1"/>
  <c r="N32" i="1"/>
  <c r="T31" i="1"/>
  <c r="S31" i="1"/>
  <c r="R31" i="1"/>
  <c r="Q31" i="1"/>
  <c r="P31" i="1"/>
  <c r="O31" i="1"/>
  <c r="N31" i="1"/>
  <c r="U31" i="1" s="1"/>
  <c r="J31" i="1" s="1"/>
  <c r="U30" i="1"/>
  <c r="J30" i="1" s="1"/>
  <c r="T30" i="1"/>
  <c r="S30" i="1"/>
  <c r="R30" i="1"/>
  <c r="Q30" i="1"/>
  <c r="P30" i="1"/>
  <c r="O30" i="1"/>
  <c r="N30" i="1"/>
  <c r="T29" i="1"/>
  <c r="S29" i="1"/>
  <c r="R29" i="1"/>
  <c r="Q29" i="1"/>
  <c r="P29" i="1"/>
  <c r="O29" i="1"/>
  <c r="N29" i="1"/>
  <c r="T28" i="1"/>
  <c r="S28" i="1"/>
  <c r="U28" i="1" s="1"/>
  <c r="J28" i="1" s="1"/>
  <c r="R28" i="1"/>
  <c r="Q28" i="1"/>
  <c r="P28" i="1"/>
  <c r="O28" i="1"/>
  <c r="N28" i="1"/>
  <c r="T27" i="1"/>
  <c r="S27" i="1"/>
  <c r="R27" i="1"/>
  <c r="Q27" i="1"/>
  <c r="P27" i="1"/>
  <c r="O27" i="1"/>
  <c r="N27" i="1"/>
  <c r="T26" i="1"/>
  <c r="S26" i="1"/>
  <c r="R26" i="1"/>
  <c r="Q26" i="1"/>
  <c r="P26" i="1"/>
  <c r="O26" i="1"/>
  <c r="U26" i="1" s="1"/>
  <c r="J26" i="1" s="1"/>
  <c r="N26" i="1"/>
  <c r="T25" i="1"/>
  <c r="S25" i="1"/>
  <c r="R25" i="1"/>
  <c r="Q25" i="1"/>
  <c r="P25" i="1"/>
  <c r="O25" i="1"/>
  <c r="N25" i="1"/>
  <c r="U24" i="1"/>
  <c r="J24" i="1" s="1"/>
  <c r="T24" i="1"/>
  <c r="S24" i="1"/>
  <c r="R24" i="1"/>
  <c r="Q24" i="1"/>
  <c r="P24" i="1"/>
  <c r="O24" i="1"/>
  <c r="N24" i="1"/>
  <c r="U23" i="1"/>
  <c r="J23" i="1" s="1"/>
  <c r="T23" i="1"/>
  <c r="S23" i="1"/>
  <c r="R23" i="1"/>
  <c r="Q23" i="1"/>
  <c r="P23" i="1"/>
  <c r="O23" i="1"/>
  <c r="N23" i="1"/>
  <c r="T22" i="1"/>
  <c r="S22" i="1"/>
  <c r="R22" i="1"/>
  <c r="Q22" i="1"/>
  <c r="P22" i="1"/>
  <c r="O22" i="1"/>
  <c r="U22" i="1" s="1"/>
  <c r="J22" i="1" s="1"/>
  <c r="N22" i="1"/>
  <c r="T21" i="1"/>
  <c r="S21" i="1"/>
  <c r="R21" i="1"/>
  <c r="Q21" i="1"/>
  <c r="P21" i="1"/>
  <c r="O21" i="1"/>
  <c r="N21" i="1"/>
  <c r="T20" i="1"/>
  <c r="S20" i="1"/>
  <c r="R20" i="1"/>
  <c r="Q20" i="1"/>
  <c r="P20" i="1"/>
  <c r="O20" i="1"/>
  <c r="U20" i="1" s="1"/>
  <c r="J20" i="1" s="1"/>
  <c r="N20" i="1"/>
  <c r="T19" i="1"/>
  <c r="S19" i="1"/>
  <c r="R19" i="1"/>
  <c r="Q19" i="1"/>
  <c r="P19" i="1"/>
  <c r="O19" i="1"/>
  <c r="U19" i="1" s="1"/>
  <c r="J19" i="1" s="1"/>
  <c r="N19" i="1"/>
  <c r="U18" i="1"/>
  <c r="J18" i="1" s="1"/>
  <c r="T18" i="1"/>
  <c r="S18" i="1"/>
  <c r="R18" i="1"/>
  <c r="Q18" i="1"/>
  <c r="P18" i="1"/>
  <c r="O18" i="1"/>
  <c r="N18" i="1"/>
  <c r="T17" i="1"/>
  <c r="S17" i="1"/>
  <c r="R17" i="1"/>
  <c r="Q17" i="1"/>
  <c r="P17" i="1"/>
  <c r="O17" i="1"/>
  <c r="U17" i="1" s="1"/>
  <c r="J17" i="1" s="1"/>
  <c r="N17" i="1"/>
  <c r="T16" i="1"/>
  <c r="S16" i="1"/>
  <c r="R16" i="1"/>
  <c r="Q16" i="1"/>
  <c r="P16" i="1"/>
  <c r="O16" i="1"/>
  <c r="N16" i="1"/>
  <c r="U16" i="1" s="1"/>
  <c r="B16" i="1"/>
  <c r="A16" i="1" s="1"/>
  <c r="W15" i="1"/>
  <c r="V15" i="1"/>
  <c r="N10" i="1"/>
  <c r="F10" i="1"/>
  <c r="U9" i="1"/>
  <c r="U10" i="1" s="1"/>
  <c r="T46" i="16"/>
  <c r="U46" i="16" s="1"/>
  <c r="J46" i="16" s="1"/>
  <c r="S46" i="16"/>
  <c r="R46" i="16"/>
  <c r="Q46" i="16"/>
  <c r="P46" i="16"/>
  <c r="O46" i="16"/>
  <c r="N46" i="16"/>
  <c r="T45" i="16"/>
  <c r="S45" i="16"/>
  <c r="R45" i="16"/>
  <c r="Q45" i="16"/>
  <c r="P45" i="16"/>
  <c r="O45" i="16"/>
  <c r="N45" i="16"/>
  <c r="U45" i="16" s="1"/>
  <c r="J45" i="16" s="1"/>
  <c r="T44" i="16"/>
  <c r="S44" i="16"/>
  <c r="U44" i="16" s="1"/>
  <c r="J44" i="16" s="1"/>
  <c r="R44" i="16"/>
  <c r="Q44" i="16"/>
  <c r="P44" i="16"/>
  <c r="O44" i="16"/>
  <c r="N44" i="16"/>
  <c r="T43" i="16"/>
  <c r="S43" i="16"/>
  <c r="R43" i="16"/>
  <c r="Q43" i="16"/>
  <c r="P43" i="16"/>
  <c r="O43" i="16"/>
  <c r="U43" i="16" s="1"/>
  <c r="J43" i="16" s="1"/>
  <c r="N43" i="16"/>
  <c r="T42" i="16"/>
  <c r="S42" i="16"/>
  <c r="R42" i="16"/>
  <c r="Q42" i="16"/>
  <c r="P42" i="16"/>
  <c r="O42" i="16"/>
  <c r="U42" i="16" s="1"/>
  <c r="J42" i="16" s="1"/>
  <c r="N42" i="16"/>
  <c r="T41" i="16"/>
  <c r="S41" i="16"/>
  <c r="R41" i="16"/>
  <c r="Q41" i="16"/>
  <c r="P41" i="16"/>
  <c r="O41" i="16"/>
  <c r="U41" i="16" s="1"/>
  <c r="J41" i="16" s="1"/>
  <c r="N41" i="16"/>
  <c r="T40" i="16"/>
  <c r="S40" i="16"/>
  <c r="R40" i="16"/>
  <c r="Q40" i="16"/>
  <c r="P40" i="16"/>
  <c r="O40" i="16"/>
  <c r="U40" i="16" s="1"/>
  <c r="J40" i="16" s="1"/>
  <c r="N40" i="16"/>
  <c r="U39" i="16"/>
  <c r="J39" i="16" s="1"/>
  <c r="T39" i="16"/>
  <c r="S39" i="16"/>
  <c r="R39" i="16"/>
  <c r="Q39" i="16"/>
  <c r="P39" i="16"/>
  <c r="O39" i="16"/>
  <c r="N39" i="16"/>
  <c r="T38" i="16"/>
  <c r="U38" i="16" s="1"/>
  <c r="J38" i="16" s="1"/>
  <c r="S38" i="16"/>
  <c r="R38" i="16"/>
  <c r="Q38" i="16"/>
  <c r="P38" i="16"/>
  <c r="O38" i="16"/>
  <c r="N38" i="16"/>
  <c r="T37" i="16"/>
  <c r="S37" i="16"/>
  <c r="R37" i="16"/>
  <c r="Q37" i="16"/>
  <c r="P37" i="16"/>
  <c r="O37" i="16"/>
  <c r="N37" i="16"/>
  <c r="U37" i="16" s="1"/>
  <c r="J37" i="16" s="1"/>
  <c r="T36" i="16"/>
  <c r="S36" i="16"/>
  <c r="U36" i="16" s="1"/>
  <c r="J36" i="16" s="1"/>
  <c r="R36" i="16"/>
  <c r="Q36" i="16"/>
  <c r="P36" i="16"/>
  <c r="O36" i="16"/>
  <c r="N36" i="16"/>
  <c r="T35" i="16"/>
  <c r="S35" i="16"/>
  <c r="R35" i="16"/>
  <c r="Q35" i="16"/>
  <c r="P35" i="16"/>
  <c r="O35" i="16"/>
  <c r="U35" i="16" s="1"/>
  <c r="J35" i="16" s="1"/>
  <c r="N35" i="16"/>
  <c r="T34" i="16"/>
  <c r="S34" i="16"/>
  <c r="R34" i="16"/>
  <c r="Q34" i="16"/>
  <c r="P34" i="16"/>
  <c r="O34" i="16"/>
  <c r="N34" i="16"/>
  <c r="U34" i="16" s="1"/>
  <c r="J34" i="16" s="1"/>
  <c r="T33" i="16"/>
  <c r="S33" i="16"/>
  <c r="R33" i="16"/>
  <c r="Q33" i="16"/>
  <c r="P33" i="16"/>
  <c r="O33" i="16"/>
  <c r="U33" i="16" s="1"/>
  <c r="J33" i="16" s="1"/>
  <c r="N33" i="16"/>
  <c r="T32" i="16"/>
  <c r="S32" i="16"/>
  <c r="R32" i="16"/>
  <c r="Q32" i="16"/>
  <c r="P32" i="16"/>
  <c r="O32" i="16"/>
  <c r="U32" i="16" s="1"/>
  <c r="J32" i="16" s="1"/>
  <c r="N32" i="16"/>
  <c r="U31" i="16"/>
  <c r="J31" i="16" s="1"/>
  <c r="T31" i="16"/>
  <c r="S31" i="16"/>
  <c r="R31" i="16"/>
  <c r="Q31" i="16"/>
  <c r="P31" i="16"/>
  <c r="O31" i="16"/>
  <c r="N31" i="16"/>
  <c r="T30" i="16"/>
  <c r="U30" i="16" s="1"/>
  <c r="J30" i="16" s="1"/>
  <c r="S30" i="16"/>
  <c r="R30" i="16"/>
  <c r="Q30" i="16"/>
  <c r="P30" i="16"/>
  <c r="O30" i="16"/>
  <c r="N30" i="16"/>
  <c r="T29" i="16"/>
  <c r="S29" i="16"/>
  <c r="R29" i="16"/>
  <c r="Q29" i="16"/>
  <c r="P29" i="16"/>
  <c r="O29" i="16"/>
  <c r="U29" i="16" s="1"/>
  <c r="J29" i="16" s="1"/>
  <c r="N29" i="16"/>
  <c r="T28" i="16"/>
  <c r="S28" i="16"/>
  <c r="U28" i="16" s="1"/>
  <c r="J28" i="16" s="1"/>
  <c r="R28" i="16"/>
  <c r="Q28" i="16"/>
  <c r="P28" i="16"/>
  <c r="O28" i="16"/>
  <c r="N28" i="16"/>
  <c r="T27" i="16"/>
  <c r="S27" i="16"/>
  <c r="R27" i="16"/>
  <c r="Q27" i="16"/>
  <c r="P27" i="16"/>
  <c r="O27" i="16"/>
  <c r="U27" i="16" s="1"/>
  <c r="J27" i="16" s="1"/>
  <c r="N27" i="16"/>
  <c r="T26" i="16"/>
  <c r="S26" i="16"/>
  <c r="R26" i="16"/>
  <c r="Q26" i="16"/>
  <c r="P26" i="16"/>
  <c r="O26" i="16"/>
  <c r="N26" i="16"/>
  <c r="U26" i="16" s="1"/>
  <c r="J26" i="16" s="1"/>
  <c r="T25" i="16"/>
  <c r="S25" i="16"/>
  <c r="R25" i="16"/>
  <c r="Q25" i="16"/>
  <c r="P25" i="16"/>
  <c r="O25" i="16"/>
  <c r="U25" i="16" s="1"/>
  <c r="J25" i="16" s="1"/>
  <c r="N25" i="16"/>
  <c r="T24" i="16"/>
  <c r="S24" i="16"/>
  <c r="R24" i="16"/>
  <c r="Q24" i="16"/>
  <c r="P24" i="16"/>
  <c r="O24" i="16"/>
  <c r="U24" i="16" s="1"/>
  <c r="J24" i="16" s="1"/>
  <c r="N24" i="16"/>
  <c r="S23" i="16"/>
  <c r="R23" i="16"/>
  <c r="Q23" i="16"/>
  <c r="P23" i="16"/>
  <c r="O23" i="16"/>
  <c r="N23" i="16"/>
  <c r="U22" i="16"/>
  <c r="J22" i="16" s="1"/>
  <c r="T22" i="16"/>
  <c r="S22" i="16"/>
  <c r="R22" i="16"/>
  <c r="Q22" i="16"/>
  <c r="P22" i="16"/>
  <c r="O22" i="16"/>
  <c r="N22" i="16"/>
  <c r="T21" i="16"/>
  <c r="U21" i="16" s="1"/>
  <c r="J21" i="16" s="1"/>
  <c r="S21" i="16"/>
  <c r="R21" i="16"/>
  <c r="Q21" i="16"/>
  <c r="P21" i="16"/>
  <c r="O21" i="16"/>
  <c r="N21" i="16"/>
  <c r="T20" i="16"/>
  <c r="S20" i="16"/>
  <c r="R20" i="16"/>
  <c r="Q20" i="16"/>
  <c r="P20" i="16"/>
  <c r="O20" i="16"/>
  <c r="N20" i="16"/>
  <c r="U20" i="16" s="1"/>
  <c r="J20" i="16" s="1"/>
  <c r="T19" i="16"/>
  <c r="S19" i="16"/>
  <c r="U19" i="16" s="1"/>
  <c r="J19" i="16" s="1"/>
  <c r="R19" i="16"/>
  <c r="Q19" i="16"/>
  <c r="P19" i="16"/>
  <c r="O19" i="16"/>
  <c r="N19" i="16"/>
  <c r="T18" i="16"/>
  <c r="S18" i="16"/>
  <c r="R18" i="16"/>
  <c r="Q18" i="16"/>
  <c r="P18" i="16"/>
  <c r="O18" i="16"/>
  <c r="U18" i="16" s="1"/>
  <c r="J18" i="16" s="1"/>
  <c r="N18" i="16"/>
  <c r="T17" i="16"/>
  <c r="S17" i="16"/>
  <c r="R17" i="16"/>
  <c r="Q17" i="16"/>
  <c r="U17" i="16" s="1"/>
  <c r="J17" i="16" s="1"/>
  <c r="P17" i="16"/>
  <c r="O17" i="16"/>
  <c r="N17" i="16"/>
  <c r="S16" i="16"/>
  <c r="R16" i="16"/>
  <c r="Q16" i="16"/>
  <c r="P16" i="16"/>
  <c r="O16" i="16"/>
  <c r="N16" i="16"/>
  <c r="B16" i="16"/>
  <c r="B17" i="16" s="1"/>
  <c r="A16" i="16"/>
  <c r="W15" i="16"/>
  <c r="V15" i="16"/>
  <c r="U10" i="16"/>
  <c r="N10" i="16"/>
  <c r="F10" i="16" s="1"/>
  <c r="A16" i="8" l="1"/>
  <c r="A16" i="5"/>
  <c r="U21" i="4"/>
  <c r="J21" i="4" s="1"/>
  <c r="U27" i="4"/>
  <c r="J27" i="4" s="1"/>
  <c r="U42" i="4"/>
  <c r="J42" i="4" s="1"/>
  <c r="U18" i="4"/>
  <c r="J18" i="4" s="1"/>
  <c r="U37" i="4"/>
  <c r="J37" i="4" s="1"/>
  <c r="U23" i="4"/>
  <c r="J23" i="4" s="1"/>
  <c r="U26" i="4"/>
  <c r="J26" i="4" s="1"/>
  <c r="U39" i="4"/>
  <c r="J39" i="4" s="1"/>
  <c r="U19" i="4"/>
  <c r="J19" i="4" s="1"/>
  <c r="U31" i="4"/>
  <c r="J31" i="4" s="1"/>
  <c r="U34" i="4"/>
  <c r="J34" i="4" s="1"/>
  <c r="U35" i="4"/>
  <c r="J35" i="4" s="1"/>
  <c r="U42" i="14"/>
  <c r="J42" i="14" s="1"/>
  <c r="U19" i="12"/>
  <c r="J19" i="12" s="1"/>
  <c r="U29" i="12"/>
  <c r="J29" i="12" s="1"/>
  <c r="U41" i="12"/>
  <c r="J41" i="12" s="1"/>
  <c r="U18" i="12"/>
  <c r="J18" i="12" s="1"/>
  <c r="U46" i="12"/>
  <c r="J46" i="12" s="1"/>
  <c r="U27" i="12"/>
  <c r="J27" i="12" s="1"/>
  <c r="U32" i="12"/>
  <c r="J32" i="12" s="1"/>
  <c r="U36" i="12"/>
  <c r="J36" i="12" s="1"/>
  <c r="U24" i="12"/>
  <c r="J24" i="12" s="1"/>
  <c r="U31" i="12"/>
  <c r="J31" i="12" s="1"/>
  <c r="U38" i="12"/>
  <c r="J38" i="12" s="1"/>
  <c r="U17" i="7"/>
  <c r="J17" i="7" s="1"/>
  <c r="U38" i="6"/>
  <c r="J38" i="6" s="1"/>
  <c r="U22" i="6"/>
  <c r="J22" i="6" s="1"/>
  <c r="U40" i="6"/>
  <c r="J40" i="6" s="1"/>
  <c r="U41" i="6"/>
  <c r="J41" i="6" s="1"/>
  <c r="U17" i="6"/>
  <c r="J17" i="6" s="1"/>
  <c r="U39" i="6"/>
  <c r="J39" i="6" s="1"/>
  <c r="U16" i="6"/>
  <c r="J16" i="6" s="1"/>
  <c r="U30" i="6"/>
  <c r="J30" i="6" s="1"/>
  <c r="U23" i="3"/>
  <c r="J23" i="3" s="1"/>
  <c r="U28" i="3"/>
  <c r="J28" i="3" s="1"/>
  <c r="U44" i="3"/>
  <c r="J44" i="3" s="1"/>
  <c r="U16" i="3"/>
  <c r="J16" i="3" s="1"/>
  <c r="U20" i="3"/>
  <c r="J20" i="3" s="1"/>
  <c r="U36" i="3"/>
  <c r="J36" i="3" s="1"/>
  <c r="U17" i="3"/>
  <c r="J17" i="3" s="1"/>
  <c r="U18" i="3"/>
  <c r="J18" i="3" s="1"/>
  <c r="U34" i="3"/>
  <c r="J34" i="3" s="1"/>
  <c r="U22" i="3"/>
  <c r="J22" i="3" s="1"/>
  <c r="U24" i="3"/>
  <c r="J24" i="3" s="1"/>
  <c r="U31" i="3"/>
  <c r="J31" i="3" s="1"/>
  <c r="U38" i="3"/>
  <c r="J38" i="3" s="1"/>
  <c r="U40" i="3"/>
  <c r="J40" i="3" s="1"/>
  <c r="U21" i="3"/>
  <c r="J21" i="3" s="1"/>
  <c r="U25" i="3"/>
  <c r="J25" i="3" s="1"/>
  <c r="U26" i="3"/>
  <c r="J26" i="3" s="1"/>
  <c r="U37" i="3"/>
  <c r="J37" i="3" s="1"/>
  <c r="U41" i="3"/>
  <c r="J41" i="3" s="1"/>
  <c r="U42" i="3"/>
  <c r="J42" i="3" s="1"/>
  <c r="U30" i="3"/>
  <c r="J30" i="3" s="1"/>
  <c r="U32" i="3"/>
  <c r="J32" i="3" s="1"/>
  <c r="U39" i="3"/>
  <c r="J39" i="3" s="1"/>
  <c r="U46" i="3"/>
  <c r="J46" i="3" s="1"/>
  <c r="A17" i="9"/>
  <c r="B18" i="9"/>
  <c r="B19" i="9" s="1"/>
  <c r="A16" i="3"/>
  <c r="B17" i="3"/>
  <c r="B18" i="3" s="1"/>
  <c r="B17" i="1"/>
  <c r="B18" i="1" s="1"/>
  <c r="A18" i="1" s="1"/>
  <c r="I23" i="16"/>
  <c r="T23" i="16" s="1"/>
  <c r="U23" i="16" s="1"/>
  <c r="J23" i="16" s="1"/>
  <c r="I16" i="16"/>
  <c r="T16" i="16" s="1"/>
  <c r="U16" i="16"/>
  <c r="W16" i="1"/>
  <c r="L16" i="1" s="1"/>
  <c r="V16" i="1"/>
  <c r="J16" i="1"/>
  <c r="V16" i="16"/>
  <c r="A17" i="16"/>
  <c r="B18" i="16"/>
  <c r="A17" i="3"/>
  <c r="B18" i="5"/>
  <c r="A17" i="5"/>
  <c r="U27" i="1"/>
  <c r="J27" i="1" s="1"/>
  <c r="U19" i="3"/>
  <c r="J19" i="3" s="1"/>
  <c r="U27" i="3"/>
  <c r="J27" i="3" s="1"/>
  <c r="U35" i="3"/>
  <c r="J35" i="3" s="1"/>
  <c r="U43" i="3"/>
  <c r="J43" i="3" s="1"/>
  <c r="U21" i="1"/>
  <c r="J21" i="1" s="1"/>
  <c r="U34" i="1"/>
  <c r="J34" i="1" s="1"/>
  <c r="U42" i="1"/>
  <c r="J42" i="1" s="1"/>
  <c r="U43" i="1"/>
  <c r="J43" i="1" s="1"/>
  <c r="U45" i="1"/>
  <c r="J45" i="1" s="1"/>
  <c r="B18" i="4"/>
  <c r="A17" i="4"/>
  <c r="U9" i="3"/>
  <c r="U25" i="1"/>
  <c r="J25" i="1" s="1"/>
  <c r="U29" i="1"/>
  <c r="J29" i="1" s="1"/>
  <c r="U35" i="1"/>
  <c r="J35" i="1" s="1"/>
  <c r="U37" i="1"/>
  <c r="J37" i="1" s="1"/>
  <c r="U16" i="4"/>
  <c r="U20" i="4"/>
  <c r="J20" i="4" s="1"/>
  <c r="U22" i="4"/>
  <c r="J22" i="4" s="1"/>
  <c r="U24" i="4"/>
  <c r="J24" i="4" s="1"/>
  <c r="U28" i="4"/>
  <c r="J28" i="4" s="1"/>
  <c r="U30" i="4"/>
  <c r="J30" i="4" s="1"/>
  <c r="U32" i="4"/>
  <c r="J32" i="4" s="1"/>
  <c r="U36" i="4"/>
  <c r="J36" i="4" s="1"/>
  <c r="U38" i="4"/>
  <c r="J38" i="4" s="1"/>
  <c r="U40" i="4"/>
  <c r="J40" i="4" s="1"/>
  <c r="U41" i="4"/>
  <c r="J41" i="4" s="1"/>
  <c r="U43" i="4"/>
  <c r="J43" i="4" s="1"/>
  <c r="U45" i="5"/>
  <c r="J45" i="5" s="1"/>
  <c r="V16" i="5"/>
  <c r="B18" i="6"/>
  <c r="A17" i="6"/>
  <c r="A16" i="4"/>
  <c r="U20" i="6"/>
  <c r="J20" i="6" s="1"/>
  <c r="U28" i="6"/>
  <c r="J28" i="6" s="1"/>
  <c r="U36" i="6"/>
  <c r="J36" i="6" s="1"/>
  <c r="U42" i="6"/>
  <c r="J42" i="6" s="1"/>
  <c r="U44" i="6"/>
  <c r="J44" i="6" s="1"/>
  <c r="U22" i="5"/>
  <c r="J22" i="5" s="1"/>
  <c r="U18" i="6"/>
  <c r="J18" i="6" s="1"/>
  <c r="U19" i="6"/>
  <c r="J19" i="6" s="1"/>
  <c r="U21" i="6"/>
  <c r="J21" i="6" s="1"/>
  <c r="U26" i="6"/>
  <c r="J26" i="6" s="1"/>
  <c r="U27" i="6"/>
  <c r="J27" i="6" s="1"/>
  <c r="U29" i="6"/>
  <c r="J29" i="6" s="1"/>
  <c r="U34" i="6"/>
  <c r="J34" i="6" s="1"/>
  <c r="U35" i="6"/>
  <c r="J35" i="6" s="1"/>
  <c r="U37" i="6"/>
  <c r="J37" i="6" s="1"/>
  <c r="U43" i="6"/>
  <c r="J43" i="6" s="1"/>
  <c r="U45" i="6"/>
  <c r="J45" i="6" s="1"/>
  <c r="J16" i="5"/>
  <c r="U23" i="5"/>
  <c r="J23" i="5" s="1"/>
  <c r="V17" i="8"/>
  <c r="K16" i="8"/>
  <c r="B17" i="7"/>
  <c r="U23" i="7"/>
  <c r="J23" i="7" s="1"/>
  <c r="U31" i="7"/>
  <c r="J31" i="7" s="1"/>
  <c r="A16" i="6"/>
  <c r="B18" i="8"/>
  <c r="A17" i="8"/>
  <c r="U32" i="8"/>
  <c r="J32" i="8" s="1"/>
  <c r="V16" i="7"/>
  <c r="U32" i="7"/>
  <c r="J32" i="7" s="1"/>
  <c r="U34" i="7"/>
  <c r="J34" i="7" s="1"/>
  <c r="U30" i="8"/>
  <c r="J30" i="8" s="1"/>
  <c r="U24" i="7"/>
  <c r="J24" i="7" s="1"/>
  <c r="J16" i="8"/>
  <c r="U24" i="8"/>
  <c r="J24" i="8" s="1"/>
  <c r="U22" i="7"/>
  <c r="J22" i="7" s="1"/>
  <c r="U30" i="7"/>
  <c r="J30" i="7" s="1"/>
  <c r="U39" i="7"/>
  <c r="J39" i="7" s="1"/>
  <c r="U42" i="7"/>
  <c r="J42" i="7" s="1"/>
  <c r="U30" i="9"/>
  <c r="J30" i="9" s="1"/>
  <c r="U33" i="9"/>
  <c r="J33" i="9" s="1"/>
  <c r="U38" i="9"/>
  <c r="J38" i="9" s="1"/>
  <c r="U41" i="9"/>
  <c r="J41" i="9" s="1"/>
  <c r="U46" i="9"/>
  <c r="J46" i="9" s="1"/>
  <c r="U45" i="8"/>
  <c r="J45" i="8" s="1"/>
  <c r="U25" i="8"/>
  <c r="J25" i="8" s="1"/>
  <c r="U33" i="8"/>
  <c r="J33" i="8" s="1"/>
  <c r="U37" i="8"/>
  <c r="J37" i="8" s="1"/>
  <c r="U16" i="9"/>
  <c r="A18" i="9"/>
  <c r="B18" i="10"/>
  <c r="A17" i="10"/>
  <c r="U41" i="8"/>
  <c r="J41" i="8" s="1"/>
  <c r="U24" i="9"/>
  <c r="J24" i="9" s="1"/>
  <c r="U27" i="8"/>
  <c r="J27" i="8" s="1"/>
  <c r="U29" i="8"/>
  <c r="J29" i="8" s="1"/>
  <c r="U17" i="9"/>
  <c r="J17" i="9" s="1"/>
  <c r="U25" i="9"/>
  <c r="J25" i="9" s="1"/>
  <c r="U16" i="10"/>
  <c r="U34" i="8"/>
  <c r="J34" i="8" s="1"/>
  <c r="U42" i="8"/>
  <c r="J42" i="8" s="1"/>
  <c r="U19" i="9"/>
  <c r="J19" i="9" s="1"/>
  <c r="U27" i="9"/>
  <c r="J27" i="9" s="1"/>
  <c r="U17" i="10"/>
  <c r="J17" i="10" s="1"/>
  <c r="U19" i="10"/>
  <c r="J19" i="10" s="1"/>
  <c r="U36" i="10"/>
  <c r="J36" i="10" s="1"/>
  <c r="U37" i="10"/>
  <c r="J37" i="10" s="1"/>
  <c r="U44" i="10"/>
  <c r="J44" i="10" s="1"/>
  <c r="U45" i="10"/>
  <c r="J45" i="10" s="1"/>
  <c r="U16" i="11"/>
  <c r="U24" i="11"/>
  <c r="J24" i="11" s="1"/>
  <c r="U32" i="11"/>
  <c r="J32" i="11" s="1"/>
  <c r="U40" i="11"/>
  <c r="J40" i="11" s="1"/>
  <c r="U22" i="12"/>
  <c r="J22" i="12" s="1"/>
  <c r="U31" i="10"/>
  <c r="J31" i="10" s="1"/>
  <c r="U39" i="10"/>
  <c r="J39" i="10" s="1"/>
  <c r="B17" i="12"/>
  <c r="A16" i="12"/>
  <c r="U19" i="11"/>
  <c r="J19" i="11" s="1"/>
  <c r="U27" i="11"/>
  <c r="J27" i="11" s="1"/>
  <c r="U35" i="11"/>
  <c r="J35" i="11" s="1"/>
  <c r="U43" i="11"/>
  <c r="J43" i="11" s="1"/>
  <c r="U16" i="12"/>
  <c r="B18" i="13"/>
  <c r="A17" i="13"/>
  <c r="A16" i="10"/>
  <c r="U33" i="10"/>
  <c r="J33" i="10" s="1"/>
  <c r="U41" i="10"/>
  <c r="J41" i="10" s="1"/>
  <c r="U20" i="11"/>
  <c r="J20" i="11" s="1"/>
  <c r="U28" i="11"/>
  <c r="J28" i="11" s="1"/>
  <c r="U36" i="11"/>
  <c r="J36" i="11" s="1"/>
  <c r="U44" i="11"/>
  <c r="J44" i="11" s="1"/>
  <c r="U30" i="12"/>
  <c r="J30" i="12" s="1"/>
  <c r="U33" i="12"/>
  <c r="J33" i="12" s="1"/>
  <c r="U25" i="10"/>
  <c r="J25" i="10" s="1"/>
  <c r="U17" i="12"/>
  <c r="J17" i="12" s="1"/>
  <c r="J16" i="13"/>
  <c r="A16" i="11"/>
  <c r="B17" i="11"/>
  <c r="U20" i="12"/>
  <c r="J20" i="12" s="1"/>
  <c r="U35" i="12"/>
  <c r="J35" i="12" s="1"/>
  <c r="B18" i="15"/>
  <c r="A17" i="15"/>
  <c r="U45" i="13"/>
  <c r="J45" i="13" s="1"/>
  <c r="U26" i="12"/>
  <c r="J26" i="12" s="1"/>
  <c r="U28" i="12"/>
  <c r="J28" i="12" s="1"/>
  <c r="U39" i="12"/>
  <c r="J39" i="12" s="1"/>
  <c r="U40" i="12"/>
  <c r="J40" i="12" s="1"/>
  <c r="U42" i="12"/>
  <c r="J42" i="12" s="1"/>
  <c r="U44" i="12"/>
  <c r="J44" i="12" s="1"/>
  <c r="V16" i="13"/>
  <c r="U37" i="13"/>
  <c r="J37" i="13" s="1"/>
  <c r="U38" i="13"/>
  <c r="J38" i="13" s="1"/>
  <c r="U40" i="13"/>
  <c r="J40" i="13" s="1"/>
  <c r="V16" i="14"/>
  <c r="U19" i="14"/>
  <c r="J19" i="14" s="1"/>
  <c r="U35" i="14"/>
  <c r="J35" i="14" s="1"/>
  <c r="U34" i="12"/>
  <c r="J34" i="12" s="1"/>
  <c r="U37" i="12"/>
  <c r="J37" i="12" s="1"/>
  <c r="U20" i="13"/>
  <c r="J20" i="13" s="1"/>
  <c r="U29" i="13"/>
  <c r="J29" i="13" s="1"/>
  <c r="U30" i="13"/>
  <c r="J30" i="13" s="1"/>
  <c r="U32" i="13"/>
  <c r="J32" i="13" s="1"/>
  <c r="A16" i="13"/>
  <c r="U27" i="13"/>
  <c r="J27" i="13" s="1"/>
  <c r="U35" i="13"/>
  <c r="J35" i="13" s="1"/>
  <c r="U43" i="13"/>
  <c r="J43" i="13" s="1"/>
  <c r="U17" i="15"/>
  <c r="J17" i="15" s="1"/>
  <c r="U25" i="15"/>
  <c r="J25" i="15" s="1"/>
  <c r="U17" i="14"/>
  <c r="J17" i="14" s="1"/>
  <c r="U25" i="14"/>
  <c r="J25" i="14" s="1"/>
  <c r="U33" i="14"/>
  <c r="J33" i="14" s="1"/>
  <c r="U41" i="14"/>
  <c r="J41" i="14" s="1"/>
  <c r="U26" i="13"/>
  <c r="J26" i="13" s="1"/>
  <c r="U34" i="13"/>
  <c r="J34" i="13" s="1"/>
  <c r="U42" i="13"/>
  <c r="J42" i="13" s="1"/>
  <c r="B17" i="14"/>
  <c r="A16" i="14"/>
  <c r="U44" i="14"/>
  <c r="J44" i="14" s="1"/>
  <c r="V16" i="15"/>
  <c r="A16" i="15"/>
  <c r="B19" i="1" l="1"/>
  <c r="B20" i="1" s="1"/>
  <c r="V16" i="6"/>
  <c r="W16" i="3"/>
  <c r="V16" i="3"/>
  <c r="V17" i="3" s="1"/>
  <c r="V18" i="3" s="1"/>
  <c r="K16" i="3"/>
  <c r="W17" i="1"/>
  <c r="L17" i="1" s="1"/>
  <c r="A17" i="1"/>
  <c r="V16" i="12"/>
  <c r="J16" i="12"/>
  <c r="J16" i="9"/>
  <c r="V17" i="7"/>
  <c r="K16" i="7"/>
  <c r="B18" i="7"/>
  <c r="A17" i="7"/>
  <c r="B19" i="6"/>
  <c r="A18" i="6"/>
  <c r="U9" i="4"/>
  <c r="U10" i="3"/>
  <c r="K16" i="16"/>
  <c r="V17" i="16"/>
  <c r="B18" i="14"/>
  <c r="A17" i="14"/>
  <c r="V16" i="10"/>
  <c r="J16" i="10"/>
  <c r="K17" i="8"/>
  <c r="V18" i="8"/>
  <c r="V17" i="5"/>
  <c r="K16" i="5"/>
  <c r="V17" i="1"/>
  <c r="K17" i="1" s="1"/>
  <c r="K16" i="1"/>
  <c r="B19" i="15"/>
  <c r="A18" i="15"/>
  <c r="J16" i="4"/>
  <c r="V16" i="4"/>
  <c r="K17" i="3"/>
  <c r="J16" i="11"/>
  <c r="V16" i="11"/>
  <c r="V17" i="15"/>
  <c r="K16" i="15"/>
  <c r="B19" i="10"/>
  <c r="A18" i="10"/>
  <c r="B19" i="8"/>
  <c r="A18" i="8"/>
  <c r="B19" i="5"/>
  <c r="A18" i="5"/>
  <c r="J16" i="16"/>
  <c r="W16" i="16"/>
  <c r="B18" i="12"/>
  <c r="A17" i="12"/>
  <c r="V17" i="13"/>
  <c r="K16" i="13"/>
  <c r="V16" i="9"/>
  <c r="A18" i="16"/>
  <c r="B19" i="16"/>
  <c r="B20" i="9"/>
  <c r="A19" i="9"/>
  <c r="B19" i="3"/>
  <c r="A18" i="3"/>
  <c r="V17" i="14"/>
  <c r="K16" i="14"/>
  <c r="B18" i="11"/>
  <c r="A17" i="11"/>
  <c r="B19" i="13"/>
  <c r="A18" i="13"/>
  <c r="B19" i="4"/>
  <c r="A18" i="4"/>
  <c r="A19" i="1" l="1"/>
  <c r="W18" i="1"/>
  <c r="V17" i="6"/>
  <c r="K16" i="6"/>
  <c r="L16" i="3"/>
  <c r="W17" i="3"/>
  <c r="V18" i="1"/>
  <c r="B19" i="7"/>
  <c r="A18" i="7"/>
  <c r="V17" i="10"/>
  <c r="K16" i="10"/>
  <c r="V17" i="9"/>
  <c r="K16" i="9"/>
  <c r="U9" i="5"/>
  <c r="U10" i="4"/>
  <c r="K17" i="7"/>
  <c r="V18" i="7"/>
  <c r="B19" i="11"/>
  <c r="A18" i="11"/>
  <c r="V19" i="3"/>
  <c r="K18" i="3"/>
  <c r="V18" i="13"/>
  <c r="K17" i="13"/>
  <c r="A19" i="10"/>
  <c r="B20" i="10"/>
  <c r="B21" i="1"/>
  <c r="A20" i="1"/>
  <c r="B20" i="16"/>
  <c r="A19" i="16"/>
  <c r="B19" i="12"/>
  <c r="A18" i="12"/>
  <c r="A18" i="14"/>
  <c r="B19" i="14"/>
  <c r="B20" i="6"/>
  <c r="A19" i="6"/>
  <c r="B21" i="9"/>
  <c r="A20" i="9"/>
  <c r="B20" i="5"/>
  <c r="A19" i="5"/>
  <c r="B20" i="4"/>
  <c r="A19" i="4"/>
  <c r="V18" i="14"/>
  <c r="K17" i="14"/>
  <c r="B20" i="13"/>
  <c r="A19" i="13"/>
  <c r="V18" i="15"/>
  <c r="K17" i="15"/>
  <c r="B20" i="15"/>
  <c r="A19" i="15"/>
  <c r="V18" i="5"/>
  <c r="K17" i="5"/>
  <c r="B20" i="8"/>
  <c r="A19" i="8"/>
  <c r="V17" i="4"/>
  <c r="K16" i="4"/>
  <c r="B20" i="3"/>
  <c r="A19" i="3"/>
  <c r="L16" i="16"/>
  <c r="W17" i="16"/>
  <c r="V17" i="11"/>
  <c r="K16" i="11"/>
  <c r="V19" i="8"/>
  <c r="K18" i="8"/>
  <c r="V18" i="16"/>
  <c r="K17" i="16"/>
  <c r="V17" i="12"/>
  <c r="K16" i="12"/>
  <c r="L18" i="1" l="1"/>
  <c r="W19" i="1"/>
  <c r="V18" i="6"/>
  <c r="K17" i="6"/>
  <c r="L17" i="3"/>
  <c r="W18" i="3"/>
  <c r="L17" i="16"/>
  <c r="W18" i="16"/>
  <c r="B21" i="6"/>
  <c r="A20" i="6"/>
  <c r="B20" i="12"/>
  <c r="A19" i="12"/>
  <c r="B20" i="11"/>
  <c r="A19" i="11"/>
  <c r="A19" i="14"/>
  <c r="B20" i="14"/>
  <c r="V19" i="7"/>
  <c r="K18" i="7"/>
  <c r="V18" i="10"/>
  <c r="K17" i="10"/>
  <c r="B21" i="4"/>
  <c r="A20" i="4"/>
  <c r="V18" i="9"/>
  <c r="K17" i="9"/>
  <c r="B21" i="8"/>
  <c r="A20" i="8"/>
  <c r="K18" i="5"/>
  <c r="V19" i="5"/>
  <c r="B21" i="3"/>
  <c r="A20" i="3"/>
  <c r="B21" i="16"/>
  <c r="A20" i="16"/>
  <c r="V19" i="13"/>
  <c r="K18" i="13"/>
  <c r="B21" i="15"/>
  <c r="A20" i="15"/>
  <c r="K18" i="14"/>
  <c r="V19" i="14"/>
  <c r="B20" i="7"/>
  <c r="A19" i="7"/>
  <c r="K18" i="15"/>
  <c r="V19" i="15"/>
  <c r="B21" i="10"/>
  <c r="A20" i="10"/>
  <c r="B21" i="13"/>
  <c r="A20" i="13"/>
  <c r="V20" i="8"/>
  <c r="K19" i="8"/>
  <c r="K17" i="4"/>
  <c r="V18" i="4"/>
  <c r="B22" i="9"/>
  <c r="A21" i="9"/>
  <c r="B22" i="1"/>
  <c r="A21" i="1"/>
  <c r="V20" i="3"/>
  <c r="K19" i="3"/>
  <c r="U9" i="6"/>
  <c r="U10" i="5"/>
  <c r="K18" i="1"/>
  <c r="V19" i="1"/>
  <c r="V18" i="12"/>
  <c r="K17" i="12"/>
  <c r="V19" i="16"/>
  <c r="K18" i="16"/>
  <c r="B21" i="5"/>
  <c r="A20" i="5"/>
  <c r="V18" i="11"/>
  <c r="K17" i="11"/>
  <c r="L19" i="1" l="1"/>
  <c r="W20" i="1"/>
  <c r="K18" i="6"/>
  <c r="V19" i="6"/>
  <c r="L18" i="3"/>
  <c r="W19" i="3"/>
  <c r="K19" i="7"/>
  <c r="V20" i="7"/>
  <c r="V20" i="15"/>
  <c r="K19" i="15"/>
  <c r="K18" i="9"/>
  <c r="V19" i="9"/>
  <c r="B21" i="14"/>
  <c r="A20" i="14"/>
  <c r="A20" i="12"/>
  <c r="B21" i="12"/>
  <c r="V21" i="8"/>
  <c r="K20" i="8"/>
  <c r="V19" i="11"/>
  <c r="K18" i="11"/>
  <c r="B22" i="10"/>
  <c r="A21" i="10"/>
  <c r="B23" i="1"/>
  <c r="A22" i="1"/>
  <c r="B22" i="15"/>
  <c r="A21" i="15"/>
  <c r="V20" i="5"/>
  <c r="K19" i="5"/>
  <c r="B22" i="4"/>
  <c r="A21" i="4"/>
  <c r="V20" i="13"/>
  <c r="K19" i="13"/>
  <c r="B22" i="6"/>
  <c r="A21" i="6"/>
  <c r="V20" i="1"/>
  <c r="K19" i="1"/>
  <c r="B22" i="3"/>
  <c r="A21" i="3"/>
  <c r="B22" i="5"/>
  <c r="A21" i="5"/>
  <c r="B22" i="13"/>
  <c r="A21" i="13"/>
  <c r="B21" i="7"/>
  <c r="A20" i="7"/>
  <c r="B21" i="11"/>
  <c r="A20" i="11"/>
  <c r="L18" i="16"/>
  <c r="W19" i="16"/>
  <c r="V19" i="12"/>
  <c r="K18" i="12"/>
  <c r="V19" i="4"/>
  <c r="K18" i="4"/>
  <c r="B22" i="16"/>
  <c r="A21" i="16"/>
  <c r="U9" i="7"/>
  <c r="U10" i="6"/>
  <c r="V20" i="16"/>
  <c r="K19" i="16"/>
  <c r="K20" i="3"/>
  <c r="V21" i="3"/>
  <c r="B23" i="9"/>
  <c r="A22" i="9"/>
  <c r="K19" i="14"/>
  <c r="V20" i="14"/>
  <c r="B22" i="8"/>
  <c r="A21" i="8"/>
  <c r="V19" i="10"/>
  <c r="K18" i="10"/>
  <c r="L20" i="1" l="1"/>
  <c r="W21" i="1"/>
  <c r="V20" i="6"/>
  <c r="K19" i="6"/>
  <c r="L19" i="3"/>
  <c r="W20" i="3"/>
  <c r="U9" i="8"/>
  <c r="U10" i="7"/>
  <c r="V20" i="12"/>
  <c r="K19" i="12"/>
  <c r="B22" i="7"/>
  <c r="A21" i="7"/>
  <c r="V21" i="13"/>
  <c r="K20" i="13"/>
  <c r="B23" i="15"/>
  <c r="A22" i="15"/>
  <c r="V20" i="11"/>
  <c r="K19" i="11"/>
  <c r="B22" i="14"/>
  <c r="A21" i="14"/>
  <c r="V20" i="9"/>
  <c r="K19" i="9"/>
  <c r="A22" i="8"/>
  <c r="B23" i="8"/>
  <c r="V22" i="8"/>
  <c r="K21" i="8"/>
  <c r="B24" i="9"/>
  <c r="A23" i="9"/>
  <c r="V20" i="10"/>
  <c r="K19" i="10"/>
  <c r="B23" i="13"/>
  <c r="A22" i="13"/>
  <c r="K20" i="1"/>
  <c r="V21" i="1"/>
  <c r="B24" i="1"/>
  <c r="A23" i="1"/>
  <c r="B22" i="12"/>
  <c r="A21" i="12"/>
  <c r="L19" i="16"/>
  <c r="W20" i="16"/>
  <c r="V21" i="16"/>
  <c r="K20" i="16"/>
  <c r="V21" i="15"/>
  <c r="K20" i="15"/>
  <c r="B23" i="4"/>
  <c r="A22" i="4"/>
  <c r="V21" i="14"/>
  <c r="K20" i="14"/>
  <c r="B23" i="16"/>
  <c r="A22" i="16"/>
  <c r="B22" i="11"/>
  <c r="A21" i="11"/>
  <c r="B23" i="5"/>
  <c r="A22" i="5"/>
  <c r="K20" i="5"/>
  <c r="V21" i="5"/>
  <c r="K20" i="7"/>
  <c r="V21" i="7"/>
  <c r="V22" i="3"/>
  <c r="K21" i="3"/>
  <c r="B23" i="3"/>
  <c r="A22" i="3"/>
  <c r="V20" i="4"/>
  <c r="K19" i="4"/>
  <c r="B23" i="6"/>
  <c r="A22" i="6"/>
  <c r="A22" i="10"/>
  <c r="B23" i="10"/>
  <c r="L21" i="1" l="1"/>
  <c r="W22" i="1"/>
  <c r="K20" i="6"/>
  <c r="V21" i="6"/>
  <c r="L20" i="3"/>
  <c r="W21" i="3"/>
  <c r="B24" i="10"/>
  <c r="A23" i="10"/>
  <c r="B24" i="13"/>
  <c r="A23" i="13"/>
  <c r="B24" i="4"/>
  <c r="A23" i="4"/>
  <c r="A22" i="14"/>
  <c r="B23" i="14"/>
  <c r="B24" i="8"/>
  <c r="A23" i="8"/>
  <c r="V21" i="11"/>
  <c r="K20" i="11"/>
  <c r="B23" i="7"/>
  <c r="A22" i="7"/>
  <c r="K22" i="8"/>
  <c r="V23" i="8"/>
  <c r="V22" i="15"/>
  <c r="K21" i="15"/>
  <c r="V22" i="16"/>
  <c r="K21" i="16"/>
  <c r="B25" i="1"/>
  <c r="A24" i="1"/>
  <c r="B24" i="15"/>
  <c r="A23" i="15"/>
  <c r="V21" i="12"/>
  <c r="K20" i="12"/>
  <c r="B23" i="11"/>
  <c r="A22" i="11"/>
  <c r="B24" i="5"/>
  <c r="A23" i="5"/>
  <c r="V22" i="14"/>
  <c r="K21" i="14"/>
  <c r="L20" i="16"/>
  <c r="W21" i="16"/>
  <c r="V22" i="1"/>
  <c r="K21" i="1"/>
  <c r="V21" i="9"/>
  <c r="K20" i="9"/>
  <c r="A22" i="12"/>
  <c r="B23" i="12"/>
  <c r="K20" i="10"/>
  <c r="V21" i="10"/>
  <c r="B24" i="3"/>
  <c r="A23" i="3"/>
  <c r="V23" i="3"/>
  <c r="K22" i="3"/>
  <c r="B25" i="9"/>
  <c r="A24" i="9"/>
  <c r="V22" i="5"/>
  <c r="K21" i="5"/>
  <c r="A23" i="16"/>
  <c r="B24" i="16"/>
  <c r="B24" i="6"/>
  <c r="A23" i="6"/>
  <c r="V21" i="4"/>
  <c r="K20" i="4"/>
  <c r="V22" i="7"/>
  <c r="K21" i="7"/>
  <c r="V22" i="13"/>
  <c r="K21" i="13"/>
  <c r="U9" i="9"/>
  <c r="U10" i="8"/>
  <c r="L22" i="1" l="1"/>
  <c r="W23" i="1"/>
  <c r="V22" i="6"/>
  <c r="K21" i="6"/>
  <c r="L21" i="3"/>
  <c r="W22" i="3"/>
  <c r="U9" i="10"/>
  <c r="U10" i="9"/>
  <c r="V23" i="15"/>
  <c r="K22" i="15"/>
  <c r="B25" i="4"/>
  <c r="A24" i="4"/>
  <c r="V22" i="4"/>
  <c r="K21" i="4"/>
  <c r="K21" i="9"/>
  <c r="V22" i="9"/>
  <c r="B25" i="5"/>
  <c r="A24" i="5"/>
  <c r="B25" i="15"/>
  <c r="A24" i="15"/>
  <c r="K23" i="8"/>
  <c r="V24" i="8"/>
  <c r="B25" i="3"/>
  <c r="A24" i="3"/>
  <c r="B25" i="6"/>
  <c r="A24" i="6"/>
  <c r="V22" i="10"/>
  <c r="K21" i="10"/>
  <c r="K22" i="1"/>
  <c r="V23" i="1"/>
  <c r="A24" i="8"/>
  <c r="B25" i="8"/>
  <c r="B24" i="14"/>
  <c r="A23" i="14"/>
  <c r="B25" i="13"/>
  <c r="A24" i="13"/>
  <c r="V23" i="5"/>
  <c r="K22" i="5"/>
  <c r="K22" i="13"/>
  <c r="V23" i="13"/>
  <c r="L21" i="16"/>
  <c r="W22" i="16"/>
  <c r="B25" i="16"/>
  <c r="A24" i="16"/>
  <c r="B24" i="11"/>
  <c r="A23" i="11"/>
  <c r="B26" i="1"/>
  <c r="A25" i="1"/>
  <c r="K21" i="11"/>
  <c r="V22" i="11"/>
  <c r="B26" i="9"/>
  <c r="A25" i="9"/>
  <c r="A23" i="7"/>
  <c r="B24" i="7"/>
  <c r="B24" i="12"/>
  <c r="A23" i="12"/>
  <c r="V23" i="7"/>
  <c r="K22" i="7"/>
  <c r="V24" i="3"/>
  <c r="K23" i="3"/>
  <c r="K22" i="14"/>
  <c r="V23" i="14"/>
  <c r="K21" i="12"/>
  <c r="V22" i="12"/>
  <c r="K22" i="16"/>
  <c r="V23" i="16"/>
  <c r="A24" i="10"/>
  <c r="B25" i="10"/>
  <c r="L23" i="1" l="1"/>
  <c r="W24" i="1"/>
  <c r="K22" i="6"/>
  <c r="V23" i="6"/>
  <c r="L22" i="3"/>
  <c r="W23" i="3"/>
  <c r="B26" i="15"/>
  <c r="A25" i="15"/>
  <c r="V24" i="5"/>
  <c r="K23" i="5"/>
  <c r="V25" i="3"/>
  <c r="K24" i="3"/>
  <c r="V24" i="1"/>
  <c r="K23" i="1"/>
  <c r="B26" i="3"/>
  <c r="A25" i="3"/>
  <c r="B26" i="4"/>
  <c r="A25" i="4"/>
  <c r="L22" i="16"/>
  <c r="W23" i="16"/>
  <c r="B26" i="5"/>
  <c r="A25" i="5"/>
  <c r="B26" i="16"/>
  <c r="A25" i="16"/>
  <c r="V24" i="7"/>
  <c r="K23" i="7"/>
  <c r="B27" i="9"/>
  <c r="A26" i="9"/>
  <c r="A26" i="1"/>
  <c r="B27" i="1"/>
  <c r="K24" i="8"/>
  <c r="V25" i="8"/>
  <c r="V23" i="9"/>
  <c r="K22" i="9"/>
  <c r="K23" i="15"/>
  <c r="V24" i="15"/>
  <c r="A24" i="7"/>
  <c r="B25" i="7"/>
  <c r="B26" i="6"/>
  <c r="A25" i="6"/>
  <c r="V24" i="13"/>
  <c r="K23" i="13"/>
  <c r="K22" i="10"/>
  <c r="V23" i="10"/>
  <c r="V23" i="11"/>
  <c r="K22" i="11"/>
  <c r="K23" i="16"/>
  <c r="V24" i="16"/>
  <c r="B26" i="13"/>
  <c r="A25" i="13"/>
  <c r="B25" i="14"/>
  <c r="A24" i="14"/>
  <c r="B26" i="10"/>
  <c r="A25" i="10"/>
  <c r="V23" i="12"/>
  <c r="K22" i="12"/>
  <c r="K23" i="14"/>
  <c r="V24" i="14"/>
  <c r="B25" i="12"/>
  <c r="A24" i="12"/>
  <c r="B25" i="11"/>
  <c r="A24" i="11"/>
  <c r="B26" i="8"/>
  <c r="A25" i="8"/>
  <c r="V23" i="4"/>
  <c r="K22" i="4"/>
  <c r="U9" i="11"/>
  <c r="U10" i="10"/>
  <c r="L24" i="1" l="1"/>
  <c r="W25" i="1"/>
  <c r="V24" i="6"/>
  <c r="K23" i="6"/>
  <c r="L23" i="3"/>
  <c r="W24" i="3"/>
  <c r="B26" i="14"/>
  <c r="A25" i="14"/>
  <c r="K23" i="10"/>
  <c r="V24" i="10"/>
  <c r="B28" i="1"/>
  <c r="A27" i="1"/>
  <c r="V25" i="14"/>
  <c r="K24" i="14"/>
  <c r="K24" i="1"/>
  <c r="V25" i="1"/>
  <c r="B27" i="16"/>
  <c r="A26" i="16"/>
  <c r="V26" i="3"/>
  <c r="K25" i="3"/>
  <c r="B26" i="7"/>
  <c r="A25" i="7"/>
  <c r="B27" i="13"/>
  <c r="A26" i="13"/>
  <c r="B27" i="4"/>
  <c r="A26" i="4"/>
  <c r="B26" i="11"/>
  <c r="A25" i="11"/>
  <c r="V25" i="13"/>
  <c r="K24" i="13"/>
  <c r="V25" i="5"/>
  <c r="K24" i="5"/>
  <c r="K23" i="11"/>
  <c r="V24" i="11"/>
  <c r="V24" i="4"/>
  <c r="K23" i="4"/>
  <c r="B27" i="10"/>
  <c r="A26" i="10"/>
  <c r="V25" i="16"/>
  <c r="K24" i="16"/>
  <c r="V25" i="7"/>
  <c r="K24" i="7"/>
  <c r="U10" i="11"/>
  <c r="U9" i="12"/>
  <c r="B27" i="6"/>
  <c r="A26" i="6"/>
  <c r="V24" i="9"/>
  <c r="K23" i="9"/>
  <c r="B28" i="9"/>
  <c r="A27" i="9"/>
  <c r="B27" i="5"/>
  <c r="A26" i="5"/>
  <c r="B27" i="3"/>
  <c r="A26" i="3"/>
  <c r="K23" i="12"/>
  <c r="V24" i="12"/>
  <c r="V25" i="15"/>
  <c r="K24" i="15"/>
  <c r="A26" i="8"/>
  <c r="B27" i="8"/>
  <c r="A25" i="12"/>
  <c r="B26" i="12"/>
  <c r="V26" i="8"/>
  <c r="K25" i="8"/>
  <c r="L23" i="16"/>
  <c r="W24" i="16"/>
  <c r="B27" i="15"/>
  <c r="A26" i="15"/>
  <c r="L25" i="1" l="1"/>
  <c r="W26" i="1"/>
  <c r="K24" i="6"/>
  <c r="V25" i="6"/>
  <c r="L24" i="3"/>
  <c r="W25" i="3"/>
  <c r="U9" i="13"/>
  <c r="U10" i="12"/>
  <c r="B29" i="1"/>
  <c r="A28" i="1"/>
  <c r="B28" i="5"/>
  <c r="A27" i="5"/>
  <c r="V27" i="3"/>
  <c r="K26" i="3"/>
  <c r="A27" i="16"/>
  <c r="B28" i="16"/>
  <c r="K24" i="10"/>
  <c r="V25" i="10"/>
  <c r="V26" i="15"/>
  <c r="K25" i="15"/>
  <c r="K25" i="5"/>
  <c r="V26" i="5"/>
  <c r="B28" i="15"/>
  <c r="A27" i="15"/>
  <c r="V25" i="12"/>
  <c r="K24" i="12"/>
  <c r="L24" i="16"/>
  <c r="W25" i="16"/>
  <c r="V26" i="1"/>
  <c r="K25" i="1"/>
  <c r="B28" i="10"/>
  <c r="A27" i="10"/>
  <c r="B28" i="8"/>
  <c r="A27" i="8"/>
  <c r="B28" i="3"/>
  <c r="A27" i="3"/>
  <c r="V25" i="9"/>
  <c r="K24" i="9"/>
  <c r="K25" i="7"/>
  <c r="V26" i="7"/>
  <c r="V25" i="11"/>
  <c r="K24" i="11"/>
  <c r="B27" i="11"/>
  <c r="A26" i="11"/>
  <c r="B27" i="7"/>
  <c r="A26" i="7"/>
  <c r="B27" i="12"/>
  <c r="A26" i="12"/>
  <c r="B28" i="4"/>
  <c r="A27" i="4"/>
  <c r="K25" i="13"/>
  <c r="V26" i="13"/>
  <c r="B29" i="9"/>
  <c r="A28" i="9"/>
  <c r="A27" i="13"/>
  <c r="B28" i="13"/>
  <c r="V25" i="4"/>
  <c r="K24" i="4"/>
  <c r="K26" i="8"/>
  <c r="V27" i="8"/>
  <c r="B28" i="6"/>
  <c r="A27" i="6"/>
  <c r="V26" i="16"/>
  <c r="K25" i="16"/>
  <c r="V26" i="14"/>
  <c r="K25" i="14"/>
  <c r="A26" i="14"/>
  <c r="B27" i="14"/>
  <c r="L26" i="1" l="1"/>
  <c r="W27" i="1"/>
  <c r="V26" i="6"/>
  <c r="K25" i="6"/>
  <c r="L25" i="3"/>
  <c r="W26" i="3"/>
  <c r="V26" i="9"/>
  <c r="K25" i="9"/>
  <c r="B29" i="10"/>
  <c r="A28" i="10"/>
  <c r="B29" i="5"/>
  <c r="A28" i="5"/>
  <c r="B29" i="15"/>
  <c r="A28" i="15"/>
  <c r="B29" i="16"/>
  <c r="A28" i="16"/>
  <c r="B30" i="1"/>
  <c r="A29" i="1"/>
  <c r="A27" i="14"/>
  <c r="B28" i="14"/>
  <c r="K25" i="12"/>
  <c r="V26" i="12"/>
  <c r="B29" i="13"/>
  <c r="A28" i="13"/>
  <c r="B28" i="11"/>
  <c r="A27" i="11"/>
  <c r="K26" i="14"/>
  <c r="V27" i="14"/>
  <c r="V28" i="8"/>
  <c r="K27" i="8"/>
  <c r="B29" i="3"/>
  <c r="A28" i="3"/>
  <c r="B30" i="9"/>
  <c r="A29" i="9"/>
  <c r="A27" i="12"/>
  <c r="B28" i="12"/>
  <c r="V26" i="11"/>
  <c r="K25" i="11"/>
  <c r="L25" i="16"/>
  <c r="W26" i="16"/>
  <c r="B28" i="7"/>
  <c r="A27" i="7"/>
  <c r="V26" i="10"/>
  <c r="K25" i="10"/>
  <c r="B29" i="4"/>
  <c r="A28" i="4"/>
  <c r="V27" i="16"/>
  <c r="K26" i="16"/>
  <c r="V27" i="13"/>
  <c r="K26" i="13"/>
  <c r="V27" i="7"/>
  <c r="K26" i="7"/>
  <c r="A28" i="8"/>
  <c r="B29" i="8"/>
  <c r="V28" i="3"/>
  <c r="K27" i="3"/>
  <c r="U10" i="13"/>
  <c r="U9" i="14"/>
  <c r="B29" i="6"/>
  <c r="A28" i="6"/>
  <c r="V27" i="1"/>
  <c r="K26" i="1"/>
  <c r="V27" i="5"/>
  <c r="K26" i="5"/>
  <c r="K25" i="4"/>
  <c r="V26" i="4"/>
  <c r="V27" i="15"/>
  <c r="K26" i="15"/>
  <c r="L27" i="1" l="1"/>
  <c r="W28" i="1"/>
  <c r="K26" i="6"/>
  <c r="V27" i="6"/>
  <c r="L26" i="3"/>
  <c r="W27" i="3"/>
  <c r="V29" i="8"/>
  <c r="K28" i="8"/>
  <c r="B31" i="1"/>
  <c r="A30" i="1"/>
  <c r="B30" i="5"/>
  <c r="A29" i="5"/>
  <c r="B29" i="7"/>
  <c r="A28" i="7"/>
  <c r="V28" i="13"/>
  <c r="K27" i="13"/>
  <c r="K27" i="14"/>
  <c r="V28" i="14"/>
  <c r="L26" i="16"/>
  <c r="W27" i="16"/>
  <c r="B30" i="6"/>
  <c r="A29" i="6"/>
  <c r="B30" i="4"/>
  <c r="A29" i="4"/>
  <c r="B31" i="9"/>
  <c r="A30" i="9"/>
  <c r="B29" i="14"/>
  <c r="A28" i="14"/>
  <c r="B30" i="16"/>
  <c r="A29" i="16"/>
  <c r="A28" i="12"/>
  <c r="B29" i="12"/>
  <c r="B30" i="8"/>
  <c r="A29" i="8"/>
  <c r="B29" i="11"/>
  <c r="A28" i="11"/>
  <c r="B30" i="10"/>
  <c r="A29" i="10"/>
  <c r="V27" i="4"/>
  <c r="K26" i="4"/>
  <c r="V27" i="12"/>
  <c r="K26" i="12"/>
  <c r="V28" i="5"/>
  <c r="K27" i="5"/>
  <c r="U9" i="15"/>
  <c r="U10" i="14"/>
  <c r="K27" i="7"/>
  <c r="V28" i="7"/>
  <c r="V27" i="11"/>
  <c r="K26" i="11"/>
  <c r="A29" i="13"/>
  <c r="B30" i="13"/>
  <c r="V28" i="15"/>
  <c r="K27" i="15"/>
  <c r="K28" i="3"/>
  <c r="V29" i="3"/>
  <c r="K27" i="16"/>
  <c r="V28" i="16"/>
  <c r="V28" i="1"/>
  <c r="K27" i="1"/>
  <c r="K26" i="10"/>
  <c r="V27" i="10"/>
  <c r="B30" i="3"/>
  <c r="A29" i="3"/>
  <c r="B30" i="15"/>
  <c r="A29" i="15"/>
  <c r="K26" i="9"/>
  <c r="V27" i="9"/>
  <c r="L28" i="1" l="1"/>
  <c r="W29" i="1"/>
  <c r="K27" i="6"/>
  <c r="V28" i="6"/>
  <c r="L27" i="3"/>
  <c r="W28" i="3"/>
  <c r="V29" i="15"/>
  <c r="K28" i="15"/>
  <c r="V28" i="4"/>
  <c r="K27" i="4"/>
  <c r="B30" i="11"/>
  <c r="A29" i="11"/>
  <c r="V29" i="14"/>
  <c r="K28" i="14"/>
  <c r="B31" i="5"/>
  <c r="A30" i="5"/>
  <c r="V28" i="10"/>
  <c r="K27" i="10"/>
  <c r="B31" i="16"/>
  <c r="A30" i="16"/>
  <c r="B31" i="4"/>
  <c r="A30" i="4"/>
  <c r="V29" i="16"/>
  <c r="K28" i="16"/>
  <c r="B31" i="8"/>
  <c r="A30" i="8"/>
  <c r="K28" i="13"/>
  <c r="V29" i="13"/>
  <c r="U10" i="15"/>
  <c r="B31" i="15"/>
  <c r="A30" i="15"/>
  <c r="V29" i="5"/>
  <c r="K28" i="5"/>
  <c r="B30" i="12"/>
  <c r="A29" i="12"/>
  <c r="B30" i="14"/>
  <c r="A29" i="14"/>
  <c r="B32" i="1"/>
  <c r="A31" i="1"/>
  <c r="V28" i="9"/>
  <c r="K27" i="9"/>
  <c r="B31" i="13"/>
  <c r="A30" i="13"/>
  <c r="V29" i="1"/>
  <c r="K28" i="1"/>
  <c r="V30" i="3"/>
  <c r="K29" i="3"/>
  <c r="V28" i="11"/>
  <c r="K27" i="11"/>
  <c r="B31" i="10"/>
  <c r="A30" i="10"/>
  <c r="B31" i="6"/>
  <c r="A30" i="6"/>
  <c r="B32" i="9"/>
  <c r="A31" i="9"/>
  <c r="B31" i="3"/>
  <c r="A30" i="3"/>
  <c r="K28" i="7"/>
  <c r="V29" i="7"/>
  <c r="V28" i="12"/>
  <c r="K27" i="12"/>
  <c r="L27" i="16"/>
  <c r="W28" i="16"/>
  <c r="B30" i="7"/>
  <c r="A29" i="7"/>
  <c r="V30" i="8"/>
  <c r="K29" i="8"/>
  <c r="L29" i="1" l="1"/>
  <c r="W30" i="1"/>
  <c r="V29" i="6"/>
  <c r="K28" i="6"/>
  <c r="L28" i="3"/>
  <c r="W29" i="3"/>
  <c r="B33" i="9"/>
  <c r="A32" i="9"/>
  <c r="V29" i="11"/>
  <c r="K28" i="11"/>
  <c r="B32" i="8"/>
  <c r="A31" i="8"/>
  <c r="B32" i="16"/>
  <c r="A31" i="16"/>
  <c r="B32" i="13"/>
  <c r="A31" i="13"/>
  <c r="A30" i="14"/>
  <c r="B31" i="14"/>
  <c r="B32" i="15"/>
  <c r="A31" i="15"/>
  <c r="V30" i="14"/>
  <c r="K29" i="14"/>
  <c r="V30" i="16"/>
  <c r="K29" i="16"/>
  <c r="K28" i="10"/>
  <c r="V29" i="10"/>
  <c r="B31" i="11"/>
  <c r="A30" i="11"/>
  <c r="V29" i="12"/>
  <c r="K28" i="12"/>
  <c r="V30" i="7"/>
  <c r="K29" i="7"/>
  <c r="B32" i="6"/>
  <c r="A31" i="6"/>
  <c r="V29" i="9"/>
  <c r="K28" i="9"/>
  <c r="B31" i="12"/>
  <c r="A30" i="12"/>
  <c r="K29" i="13"/>
  <c r="V30" i="13"/>
  <c r="V29" i="4"/>
  <c r="K28" i="4"/>
  <c r="V31" i="8"/>
  <c r="K30" i="8"/>
  <c r="V31" i="3"/>
  <c r="K30" i="3"/>
  <c r="B31" i="7"/>
  <c r="A30" i="7"/>
  <c r="L28" i="16"/>
  <c r="W29" i="16"/>
  <c r="B32" i="3"/>
  <c r="A31" i="3"/>
  <c r="B32" i="10"/>
  <c r="A31" i="10"/>
  <c r="B32" i="4"/>
  <c r="A31" i="4"/>
  <c r="B32" i="5"/>
  <c r="A31" i="5"/>
  <c r="V30" i="1"/>
  <c r="K29" i="1"/>
  <c r="B33" i="1"/>
  <c r="A32" i="1"/>
  <c r="V30" i="5"/>
  <c r="K29" i="5"/>
  <c r="V30" i="15"/>
  <c r="K29" i="15"/>
  <c r="L30" i="1" l="1"/>
  <c r="W31" i="1"/>
  <c r="V30" i="6"/>
  <c r="K29" i="6"/>
  <c r="L29" i="3"/>
  <c r="W30" i="3"/>
  <c r="B32" i="12"/>
  <c r="A31" i="12"/>
  <c r="K30" i="16"/>
  <c r="V31" i="16"/>
  <c r="B33" i="5"/>
  <c r="A32" i="5"/>
  <c r="V32" i="3"/>
  <c r="K31" i="3"/>
  <c r="V31" i="7"/>
  <c r="K30" i="7"/>
  <c r="K29" i="12"/>
  <c r="V30" i="12"/>
  <c r="A32" i="8"/>
  <c r="B33" i="8"/>
  <c r="K30" i="14"/>
  <c r="V31" i="14"/>
  <c r="B34" i="1"/>
  <c r="A33" i="1"/>
  <c r="K31" i="8"/>
  <c r="V32" i="8"/>
  <c r="V31" i="15"/>
  <c r="K30" i="15"/>
  <c r="A32" i="13"/>
  <c r="B33" i="13"/>
  <c r="K29" i="11"/>
  <c r="V30" i="11"/>
  <c r="B32" i="11"/>
  <c r="A31" i="11"/>
  <c r="B33" i="3"/>
  <c r="A32" i="3"/>
  <c r="B33" i="4"/>
  <c r="A32" i="4"/>
  <c r="V30" i="4"/>
  <c r="K29" i="4"/>
  <c r="K30" i="13"/>
  <c r="V31" i="13"/>
  <c r="V31" i="5"/>
  <c r="K30" i="5"/>
  <c r="B33" i="10"/>
  <c r="A32" i="10"/>
  <c r="B32" i="7"/>
  <c r="A31" i="7"/>
  <c r="B33" i="6"/>
  <c r="A32" i="6"/>
  <c r="V30" i="10"/>
  <c r="K29" i="10"/>
  <c r="B33" i="15"/>
  <c r="A32" i="15"/>
  <c r="B34" i="9"/>
  <c r="A33" i="9"/>
  <c r="L29" i="16"/>
  <c r="W30" i="16"/>
  <c r="K30" i="1"/>
  <c r="V31" i="1"/>
  <c r="K29" i="9"/>
  <c r="V30" i="9"/>
  <c r="B32" i="14"/>
  <c r="A31" i="14"/>
  <c r="A32" i="16"/>
  <c r="B33" i="16"/>
  <c r="L31" i="1" l="1"/>
  <c r="W32" i="1"/>
  <c r="V31" i="6"/>
  <c r="K30" i="6"/>
  <c r="L30" i="3"/>
  <c r="W31" i="3"/>
  <c r="B35" i="9"/>
  <c r="A34" i="9"/>
  <c r="B34" i="8"/>
  <c r="A33" i="8"/>
  <c r="B34" i="6"/>
  <c r="A33" i="6"/>
  <c r="B33" i="14"/>
  <c r="A32" i="14"/>
  <c r="K32" i="8"/>
  <c r="V33" i="8"/>
  <c r="A33" i="13"/>
  <c r="B34" i="13"/>
  <c r="K30" i="12"/>
  <c r="V31" i="12"/>
  <c r="B34" i="5"/>
  <c r="A33" i="5"/>
  <c r="V32" i="5"/>
  <c r="K31" i="5"/>
  <c r="K31" i="16"/>
  <c r="V32" i="16"/>
  <c r="A32" i="7"/>
  <c r="B33" i="7"/>
  <c r="B35" i="1"/>
  <c r="A34" i="1"/>
  <c r="V31" i="9"/>
  <c r="K30" i="9"/>
  <c r="K31" i="13"/>
  <c r="V32" i="13"/>
  <c r="L30" i="16"/>
  <c r="W31" i="16"/>
  <c r="V31" i="4"/>
  <c r="K30" i="4"/>
  <c r="K31" i="14"/>
  <c r="V32" i="14"/>
  <c r="V32" i="7"/>
  <c r="K31" i="7"/>
  <c r="B34" i="4"/>
  <c r="A33" i="4"/>
  <c r="B34" i="16"/>
  <c r="A33" i="16"/>
  <c r="B34" i="15"/>
  <c r="A33" i="15"/>
  <c r="V31" i="10"/>
  <c r="K30" i="10"/>
  <c r="B33" i="11"/>
  <c r="A32" i="11"/>
  <c r="B34" i="3"/>
  <c r="A33" i="3"/>
  <c r="V32" i="1"/>
  <c r="K31" i="1"/>
  <c r="B34" i="10"/>
  <c r="A33" i="10"/>
  <c r="V31" i="11"/>
  <c r="K30" i="11"/>
  <c r="K31" i="15"/>
  <c r="V32" i="15"/>
  <c r="V33" i="3"/>
  <c r="K32" i="3"/>
  <c r="B33" i="12"/>
  <c r="A32" i="12"/>
  <c r="L32" i="1" l="1"/>
  <c r="W33" i="1"/>
  <c r="K31" i="6"/>
  <c r="V32" i="6"/>
  <c r="L31" i="3"/>
  <c r="W32" i="3"/>
  <c r="K32" i="1"/>
  <c r="V33" i="1"/>
  <c r="V33" i="5"/>
  <c r="K32" i="5"/>
  <c r="V33" i="15"/>
  <c r="K32" i="15"/>
  <c r="V34" i="8"/>
  <c r="K33" i="8"/>
  <c r="B35" i="13"/>
  <c r="A34" i="13"/>
  <c r="V32" i="4"/>
  <c r="K31" i="4"/>
  <c r="K31" i="11"/>
  <c r="V32" i="11"/>
  <c r="B36" i="1"/>
  <c r="A35" i="1"/>
  <c r="B35" i="3"/>
  <c r="A34" i="3"/>
  <c r="V33" i="7"/>
  <c r="K32" i="7"/>
  <c r="V33" i="14"/>
  <c r="K32" i="14"/>
  <c r="V33" i="13"/>
  <c r="K32" i="13"/>
  <c r="B35" i="5"/>
  <c r="A34" i="5"/>
  <c r="B35" i="8"/>
  <c r="A34" i="8"/>
  <c r="V32" i="10"/>
  <c r="K31" i="10"/>
  <c r="B35" i="6"/>
  <c r="A34" i="6"/>
  <c r="B35" i="4"/>
  <c r="A34" i="4"/>
  <c r="B35" i="15"/>
  <c r="A34" i="15"/>
  <c r="B34" i="7"/>
  <c r="A33" i="7"/>
  <c r="B34" i="11"/>
  <c r="A33" i="11"/>
  <c r="V32" i="12"/>
  <c r="K31" i="12"/>
  <c r="L31" i="16"/>
  <c r="W32" i="16"/>
  <c r="B35" i="10"/>
  <c r="A34" i="10"/>
  <c r="A34" i="16"/>
  <c r="B35" i="16"/>
  <c r="V33" i="16"/>
  <c r="K32" i="16"/>
  <c r="B34" i="14"/>
  <c r="A33" i="14"/>
  <c r="B34" i="12"/>
  <c r="A33" i="12"/>
  <c r="V34" i="3"/>
  <c r="K33" i="3"/>
  <c r="V32" i="9"/>
  <c r="K31" i="9"/>
  <c r="B36" i="9"/>
  <c r="A35" i="9"/>
  <c r="L33" i="1" l="1"/>
  <c r="W34" i="1"/>
  <c r="V33" i="6"/>
  <c r="K32" i="6"/>
  <c r="L32" i="3"/>
  <c r="W33" i="3"/>
  <c r="B35" i="11"/>
  <c r="A34" i="11"/>
  <c r="B36" i="4"/>
  <c r="A35" i="4"/>
  <c r="V33" i="11"/>
  <c r="K32" i="11"/>
  <c r="V35" i="8"/>
  <c r="K34" i="8"/>
  <c r="K33" i="7"/>
  <c r="V34" i="7"/>
  <c r="V35" i="3"/>
  <c r="K34" i="3"/>
  <c r="B36" i="6"/>
  <c r="A35" i="6"/>
  <c r="V34" i="15"/>
  <c r="K33" i="15"/>
  <c r="B36" i="8"/>
  <c r="A35" i="8"/>
  <c r="L32" i="16"/>
  <c r="W33" i="16"/>
  <c r="V34" i="16"/>
  <c r="K33" i="16"/>
  <c r="A35" i="16"/>
  <c r="B36" i="16"/>
  <c r="B36" i="5"/>
  <c r="A35" i="5"/>
  <c r="V33" i="4"/>
  <c r="K32" i="4"/>
  <c r="V34" i="14"/>
  <c r="K33" i="14"/>
  <c r="B37" i="9"/>
  <c r="A36" i="9"/>
  <c r="V33" i="12"/>
  <c r="K32" i="12"/>
  <c r="B36" i="15"/>
  <c r="A35" i="15"/>
  <c r="B36" i="3"/>
  <c r="A35" i="3"/>
  <c r="K33" i="5"/>
  <c r="V34" i="5"/>
  <c r="A34" i="14"/>
  <c r="B35" i="14"/>
  <c r="B36" i="10"/>
  <c r="A35" i="10"/>
  <c r="B35" i="12"/>
  <c r="A34" i="12"/>
  <c r="K32" i="10"/>
  <c r="V33" i="10"/>
  <c r="K33" i="13"/>
  <c r="V34" i="13"/>
  <c r="V34" i="1"/>
  <c r="K33" i="1"/>
  <c r="B35" i="7"/>
  <c r="A34" i="7"/>
  <c r="V33" i="9"/>
  <c r="K32" i="9"/>
  <c r="B37" i="1"/>
  <c r="A36" i="1"/>
  <c r="A35" i="13"/>
  <c r="B36" i="13"/>
  <c r="L34" i="1" l="1"/>
  <c r="W35" i="1"/>
  <c r="V34" i="6"/>
  <c r="K33" i="6"/>
  <c r="L33" i="3"/>
  <c r="W34" i="3"/>
  <c r="B37" i="6"/>
  <c r="A36" i="6"/>
  <c r="V34" i="11"/>
  <c r="K33" i="11"/>
  <c r="V34" i="9"/>
  <c r="K33" i="9"/>
  <c r="B37" i="5"/>
  <c r="A36" i="5"/>
  <c r="B38" i="9"/>
  <c r="A37" i="9"/>
  <c r="B37" i="16"/>
  <c r="A36" i="16"/>
  <c r="B37" i="8"/>
  <c r="A36" i="8"/>
  <c r="V36" i="3"/>
  <c r="K35" i="3"/>
  <c r="K33" i="12"/>
  <c r="V34" i="12"/>
  <c r="V34" i="10"/>
  <c r="K33" i="10"/>
  <c r="A35" i="14"/>
  <c r="B36" i="14"/>
  <c r="V35" i="7"/>
  <c r="K34" i="7"/>
  <c r="B37" i="4"/>
  <c r="A36" i="4"/>
  <c r="B36" i="12"/>
  <c r="A35" i="12"/>
  <c r="V35" i="1"/>
  <c r="K34" i="1"/>
  <c r="A36" i="10"/>
  <c r="B37" i="10"/>
  <c r="K34" i="14"/>
  <c r="V35" i="14"/>
  <c r="V35" i="13"/>
  <c r="K34" i="13"/>
  <c r="B37" i="13"/>
  <c r="A36" i="13"/>
  <c r="V35" i="15"/>
  <c r="K34" i="15"/>
  <c r="L33" i="16"/>
  <c r="W34" i="16"/>
  <c r="B37" i="3"/>
  <c r="A36" i="3"/>
  <c r="B36" i="7"/>
  <c r="A35" i="7"/>
  <c r="B37" i="15"/>
  <c r="A36" i="15"/>
  <c r="B38" i="1"/>
  <c r="A37" i="1"/>
  <c r="V35" i="5"/>
  <c r="K34" i="5"/>
  <c r="K33" i="4"/>
  <c r="V34" i="4"/>
  <c r="V35" i="16"/>
  <c r="K34" i="16"/>
  <c r="V36" i="8"/>
  <c r="K35" i="8"/>
  <c r="B36" i="11"/>
  <c r="A35" i="11"/>
  <c r="L35" i="1" l="1"/>
  <c r="W36" i="1"/>
  <c r="V35" i="6"/>
  <c r="K34" i="6"/>
  <c r="L34" i="3"/>
  <c r="W35" i="3"/>
  <c r="B37" i="7"/>
  <c r="A36" i="7"/>
  <c r="V35" i="12"/>
  <c r="K34" i="12"/>
  <c r="B38" i="16"/>
  <c r="A37" i="16"/>
  <c r="V35" i="9"/>
  <c r="K34" i="9"/>
  <c r="K34" i="10"/>
  <c r="V35" i="10"/>
  <c r="A37" i="13"/>
  <c r="B38" i="13"/>
  <c r="B38" i="3"/>
  <c r="A37" i="3"/>
  <c r="B38" i="4"/>
  <c r="A37" i="4"/>
  <c r="V36" i="16"/>
  <c r="K35" i="16"/>
  <c r="B39" i="1"/>
  <c r="A38" i="1"/>
  <c r="L34" i="16"/>
  <c r="W35" i="16"/>
  <c r="V36" i="13"/>
  <c r="K35" i="13"/>
  <c r="B37" i="14"/>
  <c r="A36" i="14"/>
  <c r="K36" i="3"/>
  <c r="V37" i="3"/>
  <c r="V35" i="11"/>
  <c r="K34" i="11"/>
  <c r="V36" i="1"/>
  <c r="K35" i="1"/>
  <c r="B37" i="11"/>
  <c r="A36" i="11"/>
  <c r="B39" i="9"/>
  <c r="A38" i="9"/>
  <c r="V35" i="4"/>
  <c r="K34" i="4"/>
  <c r="B38" i="15"/>
  <c r="A37" i="15"/>
  <c r="K35" i="14"/>
  <c r="V36" i="14"/>
  <c r="B37" i="12"/>
  <c r="A36" i="12"/>
  <c r="V36" i="7"/>
  <c r="K35" i="7"/>
  <c r="V36" i="5"/>
  <c r="K35" i="5"/>
  <c r="K36" i="8"/>
  <c r="V37" i="8"/>
  <c r="V36" i="15"/>
  <c r="K35" i="15"/>
  <c r="B38" i="10"/>
  <c r="A37" i="10"/>
  <c r="B38" i="8"/>
  <c r="A37" i="8"/>
  <c r="B38" i="5"/>
  <c r="A37" i="5"/>
  <c r="B38" i="6"/>
  <c r="A37" i="6"/>
  <c r="L36" i="1" l="1"/>
  <c r="W37" i="1"/>
  <c r="K35" i="6"/>
  <c r="V36" i="6"/>
  <c r="L35" i="3"/>
  <c r="W36" i="3"/>
  <c r="V37" i="15"/>
  <c r="K36" i="15"/>
  <c r="B38" i="11"/>
  <c r="A37" i="11"/>
  <c r="B38" i="14"/>
  <c r="A37" i="14"/>
  <c r="B39" i="13"/>
  <c r="A38" i="13"/>
  <c r="B39" i="15"/>
  <c r="A38" i="15"/>
  <c r="B40" i="1"/>
  <c r="A39" i="1"/>
  <c r="B38" i="12"/>
  <c r="A37" i="12"/>
  <c r="V36" i="4"/>
  <c r="K35" i="4"/>
  <c r="V37" i="1"/>
  <c r="K36" i="1"/>
  <c r="V37" i="16"/>
  <c r="K36" i="16"/>
  <c r="B39" i="16"/>
  <c r="A38" i="16"/>
  <c r="K36" i="7"/>
  <c r="V37" i="7"/>
  <c r="V37" i="14"/>
  <c r="K36" i="14"/>
  <c r="V36" i="11"/>
  <c r="K35" i="11"/>
  <c r="L35" i="16"/>
  <c r="W36" i="16"/>
  <c r="B39" i="4"/>
  <c r="A38" i="4"/>
  <c r="V36" i="10"/>
  <c r="K35" i="10"/>
  <c r="V36" i="12"/>
  <c r="K35" i="12"/>
  <c r="B39" i="3"/>
  <c r="A38" i="3"/>
  <c r="B40" i="9"/>
  <c r="A39" i="9"/>
  <c r="V38" i="3"/>
  <c r="K37" i="3"/>
  <c r="B39" i="8"/>
  <c r="A38" i="8"/>
  <c r="K36" i="13"/>
  <c r="V37" i="13"/>
  <c r="V38" i="8"/>
  <c r="K37" i="8"/>
  <c r="B39" i="6"/>
  <c r="A38" i="6"/>
  <c r="B39" i="10"/>
  <c r="A38" i="10"/>
  <c r="V37" i="5"/>
  <c r="K36" i="5"/>
  <c r="B39" i="5"/>
  <c r="A38" i="5"/>
  <c r="V36" i="9"/>
  <c r="K35" i="9"/>
  <c r="B38" i="7"/>
  <c r="A37" i="7"/>
  <c r="L37" i="1" l="1"/>
  <c r="W38" i="1"/>
  <c r="K36" i="6"/>
  <c r="V37" i="6"/>
  <c r="L36" i="3"/>
  <c r="W37" i="3"/>
  <c r="B40" i="3"/>
  <c r="A39" i="3"/>
  <c r="L36" i="16"/>
  <c r="W37" i="16"/>
  <c r="V37" i="4"/>
  <c r="K36" i="4"/>
  <c r="B41" i="1"/>
  <c r="A40" i="1"/>
  <c r="A38" i="14"/>
  <c r="B39" i="14"/>
  <c r="B40" i="8"/>
  <c r="A39" i="8"/>
  <c r="V39" i="3"/>
  <c r="K38" i="3"/>
  <c r="B40" i="4"/>
  <c r="A39" i="4"/>
  <c r="B40" i="6"/>
  <c r="A39" i="6"/>
  <c r="V37" i="11"/>
  <c r="K36" i="11"/>
  <c r="B40" i="15"/>
  <c r="A39" i="15"/>
  <c r="B40" i="5"/>
  <c r="A39" i="5"/>
  <c r="B39" i="12"/>
  <c r="A38" i="12"/>
  <c r="V38" i="5"/>
  <c r="K37" i="5"/>
  <c r="K38" i="8"/>
  <c r="V39" i="8"/>
  <c r="B39" i="7"/>
  <c r="A38" i="7"/>
  <c r="K37" i="13"/>
  <c r="V38" i="13"/>
  <c r="V37" i="10"/>
  <c r="K36" i="10"/>
  <c r="V38" i="16"/>
  <c r="K37" i="16"/>
  <c r="B39" i="11"/>
  <c r="A38" i="11"/>
  <c r="V37" i="12"/>
  <c r="K36" i="12"/>
  <c r="B40" i="10"/>
  <c r="A39" i="10"/>
  <c r="B41" i="9"/>
  <c r="A40" i="9"/>
  <c r="V38" i="14"/>
  <c r="K37" i="14"/>
  <c r="B40" i="16"/>
  <c r="A39" i="16"/>
  <c r="V37" i="9"/>
  <c r="K36" i="9"/>
  <c r="V38" i="7"/>
  <c r="K37" i="7"/>
  <c r="V38" i="1"/>
  <c r="K37" i="1"/>
  <c r="B40" i="13"/>
  <c r="A39" i="13"/>
  <c r="V38" i="15"/>
  <c r="K37" i="15"/>
  <c r="L38" i="1" l="1"/>
  <c r="W39" i="1"/>
  <c r="K37" i="6"/>
  <c r="V38" i="6"/>
  <c r="L37" i="3"/>
  <c r="W38" i="3"/>
  <c r="K38" i="1"/>
  <c r="V39" i="1"/>
  <c r="K38" i="16"/>
  <c r="V39" i="16"/>
  <c r="K39" i="8"/>
  <c r="V40" i="8"/>
  <c r="B41" i="10"/>
  <c r="A40" i="10"/>
  <c r="B41" i="5"/>
  <c r="A40" i="5"/>
  <c r="B41" i="6"/>
  <c r="A40" i="6"/>
  <c r="B41" i="8"/>
  <c r="A40" i="8"/>
  <c r="V38" i="4"/>
  <c r="K37" i="4"/>
  <c r="B40" i="14"/>
  <c r="A39" i="14"/>
  <c r="L37" i="16"/>
  <c r="W38" i="16"/>
  <c r="K38" i="14"/>
  <c r="V39" i="14"/>
  <c r="V38" i="12"/>
  <c r="K37" i="12"/>
  <c r="K38" i="13"/>
  <c r="V39" i="13"/>
  <c r="V39" i="5"/>
  <c r="K38" i="5"/>
  <c r="B42" i="1"/>
  <c r="A41" i="1"/>
  <c r="V39" i="7"/>
  <c r="K38" i="7"/>
  <c r="B41" i="15"/>
  <c r="A40" i="15"/>
  <c r="B41" i="4"/>
  <c r="A40" i="4"/>
  <c r="B41" i="16"/>
  <c r="A40" i="16"/>
  <c r="B40" i="7"/>
  <c r="A39" i="7"/>
  <c r="V38" i="10"/>
  <c r="K37" i="10"/>
  <c r="V39" i="15"/>
  <c r="K38" i="15"/>
  <c r="K37" i="9"/>
  <c r="V38" i="9"/>
  <c r="B42" i="9"/>
  <c r="A41" i="9"/>
  <c r="B41" i="3"/>
  <c r="A40" i="3"/>
  <c r="A40" i="13"/>
  <c r="B41" i="13"/>
  <c r="B40" i="11"/>
  <c r="A39" i="11"/>
  <c r="B40" i="12"/>
  <c r="A39" i="12"/>
  <c r="K37" i="11"/>
  <c r="V38" i="11"/>
  <c r="V40" i="3"/>
  <c r="K39" i="3"/>
  <c r="L39" i="1" l="1"/>
  <c r="W40" i="1"/>
  <c r="K38" i="6"/>
  <c r="V39" i="6"/>
  <c r="L38" i="3"/>
  <c r="W39" i="3"/>
  <c r="V41" i="8"/>
  <c r="K40" i="8"/>
  <c r="B41" i="12"/>
  <c r="A40" i="12"/>
  <c r="B42" i="3"/>
  <c r="A41" i="3"/>
  <c r="K39" i="15"/>
  <c r="V40" i="15"/>
  <c r="B42" i="16"/>
  <c r="A41" i="16"/>
  <c r="V40" i="7"/>
  <c r="K39" i="7"/>
  <c r="B41" i="14"/>
  <c r="A40" i="14"/>
  <c r="B42" i="6"/>
  <c r="A41" i="6"/>
  <c r="V39" i="12"/>
  <c r="K38" i="12"/>
  <c r="K39" i="16"/>
  <c r="V40" i="16"/>
  <c r="V39" i="4"/>
  <c r="K38" i="4"/>
  <c r="V41" i="3"/>
  <c r="K40" i="3"/>
  <c r="B41" i="11"/>
  <c r="A40" i="11"/>
  <c r="B43" i="9"/>
  <c r="A42" i="9"/>
  <c r="B42" i="4"/>
  <c r="A41" i="4"/>
  <c r="B43" i="1"/>
  <c r="A42" i="1"/>
  <c r="B42" i="5"/>
  <c r="A41" i="5"/>
  <c r="B41" i="7"/>
  <c r="A40" i="7"/>
  <c r="L38" i="16"/>
  <c r="W39" i="16"/>
  <c r="K39" i="14"/>
  <c r="V40" i="14"/>
  <c r="V39" i="11"/>
  <c r="K38" i="11"/>
  <c r="A41" i="13"/>
  <c r="B42" i="13"/>
  <c r="V39" i="9"/>
  <c r="K38" i="9"/>
  <c r="V40" i="5"/>
  <c r="K39" i="5"/>
  <c r="B42" i="8"/>
  <c r="A41" i="8"/>
  <c r="V40" i="1"/>
  <c r="K39" i="1"/>
  <c r="V39" i="10"/>
  <c r="K38" i="10"/>
  <c r="B42" i="15"/>
  <c r="A41" i="15"/>
  <c r="K39" i="13"/>
  <c r="V40" i="13"/>
  <c r="B42" i="10"/>
  <c r="A41" i="10"/>
  <c r="L40" i="1" l="1"/>
  <c r="W41" i="1"/>
  <c r="V40" i="6"/>
  <c r="K39" i="6"/>
  <c r="L39" i="3"/>
  <c r="W40" i="3"/>
  <c r="B43" i="8"/>
  <c r="A42" i="8"/>
  <c r="B44" i="1"/>
  <c r="A43" i="1"/>
  <c r="B42" i="11"/>
  <c r="A41" i="11"/>
  <c r="B42" i="14"/>
  <c r="A41" i="14"/>
  <c r="V40" i="12"/>
  <c r="K39" i="12"/>
  <c r="V41" i="7"/>
  <c r="K40" i="7"/>
  <c r="B43" i="3"/>
  <c r="A42" i="3"/>
  <c r="B43" i="4"/>
  <c r="A42" i="4"/>
  <c r="V42" i="3"/>
  <c r="K41" i="3"/>
  <c r="B43" i="6"/>
  <c r="A42" i="6"/>
  <c r="V41" i="5"/>
  <c r="K40" i="5"/>
  <c r="V40" i="10"/>
  <c r="K39" i="10"/>
  <c r="B43" i="10"/>
  <c r="A42" i="10"/>
  <c r="B43" i="16"/>
  <c r="A42" i="16"/>
  <c r="B42" i="12"/>
  <c r="A41" i="12"/>
  <c r="B43" i="15"/>
  <c r="A42" i="15"/>
  <c r="K40" i="1"/>
  <c r="V41" i="1"/>
  <c r="B43" i="5"/>
  <c r="A42" i="5"/>
  <c r="V40" i="4"/>
  <c r="K39" i="4"/>
  <c r="V41" i="15"/>
  <c r="K40" i="15"/>
  <c r="K39" i="11"/>
  <c r="V40" i="11"/>
  <c r="B42" i="7"/>
  <c r="A41" i="7"/>
  <c r="V41" i="14"/>
  <c r="K40" i="14"/>
  <c r="V40" i="9"/>
  <c r="K39" i="9"/>
  <c r="V41" i="13"/>
  <c r="K40" i="13"/>
  <c r="B43" i="13"/>
  <c r="A42" i="13"/>
  <c r="L39" i="16"/>
  <c r="W40" i="16"/>
  <c r="B44" i="9"/>
  <c r="A43" i="9"/>
  <c r="V41" i="16"/>
  <c r="K40" i="16"/>
  <c r="V42" i="8"/>
  <c r="K41" i="8"/>
  <c r="L41" i="1" l="1"/>
  <c r="W42" i="1"/>
  <c r="K40" i="6"/>
  <c r="V41" i="6"/>
  <c r="L40" i="3"/>
  <c r="W41" i="3"/>
  <c r="V43" i="3"/>
  <c r="K42" i="3"/>
  <c r="V42" i="7"/>
  <c r="K41" i="7"/>
  <c r="B43" i="11"/>
  <c r="A42" i="11"/>
  <c r="L40" i="16"/>
  <c r="W41" i="16"/>
  <c r="B43" i="12"/>
  <c r="A42" i="12"/>
  <c r="K40" i="10"/>
  <c r="V41" i="10"/>
  <c r="V42" i="15"/>
  <c r="K41" i="15"/>
  <c r="V42" i="1"/>
  <c r="K41" i="1"/>
  <c r="A43" i="4"/>
  <c r="V41" i="12"/>
  <c r="K40" i="12"/>
  <c r="B45" i="1"/>
  <c r="A44" i="1"/>
  <c r="K41" i="13"/>
  <c r="V42" i="13"/>
  <c r="B44" i="5"/>
  <c r="A43" i="5"/>
  <c r="B44" i="16"/>
  <c r="A43" i="16"/>
  <c r="K41" i="5"/>
  <c r="V42" i="5"/>
  <c r="V41" i="11"/>
  <c r="K40" i="11"/>
  <c r="B44" i="10"/>
  <c r="A43" i="10"/>
  <c r="B45" i="9"/>
  <c r="A44" i="9"/>
  <c r="V41" i="9"/>
  <c r="K40" i="9"/>
  <c r="K40" i="4"/>
  <c r="V41" i="4"/>
  <c r="V42" i="16"/>
  <c r="K41" i="16"/>
  <c r="A43" i="13"/>
  <c r="B44" i="13"/>
  <c r="B44" i="15"/>
  <c r="A43" i="15"/>
  <c r="B44" i="6"/>
  <c r="A43" i="6"/>
  <c r="A42" i="14"/>
  <c r="B43" i="14"/>
  <c r="B44" i="8"/>
  <c r="A43" i="8"/>
  <c r="V43" i="8"/>
  <c r="K42" i="8"/>
  <c r="V42" i="14"/>
  <c r="K41" i="14"/>
  <c r="B43" i="7"/>
  <c r="A42" i="7"/>
  <c r="B44" i="3"/>
  <c r="A43" i="3"/>
  <c r="L42" i="1" l="1"/>
  <c r="W43" i="1"/>
  <c r="K41" i="6"/>
  <c r="V42" i="6"/>
  <c r="L41" i="3"/>
  <c r="W42" i="3"/>
  <c r="K41" i="12"/>
  <c r="V42" i="12"/>
  <c r="B44" i="11"/>
  <c r="A43" i="11"/>
  <c r="B44" i="7"/>
  <c r="A43" i="7"/>
  <c r="A43" i="14"/>
  <c r="B44" i="14"/>
  <c r="B44" i="12"/>
  <c r="A43" i="12"/>
  <c r="V42" i="11"/>
  <c r="K41" i="11"/>
  <c r="K42" i="14"/>
  <c r="V43" i="14"/>
  <c r="V44" i="8"/>
  <c r="K43" i="8"/>
  <c r="B46" i="9"/>
  <c r="A45" i="9"/>
  <c r="V43" i="1"/>
  <c r="K42" i="1"/>
  <c r="V43" i="7"/>
  <c r="K42" i="7"/>
  <c r="B45" i="15"/>
  <c r="A44" i="15"/>
  <c r="V42" i="10"/>
  <c r="K41" i="10"/>
  <c r="V42" i="9"/>
  <c r="K41" i="9"/>
  <c r="B45" i="5"/>
  <c r="A44" i="5"/>
  <c r="B45" i="13"/>
  <c r="A44" i="13"/>
  <c r="V43" i="5"/>
  <c r="K42" i="5"/>
  <c r="V43" i="13"/>
  <c r="K42" i="13"/>
  <c r="B45" i="3"/>
  <c r="A44" i="3"/>
  <c r="B45" i="6"/>
  <c r="A44" i="6"/>
  <c r="V43" i="16"/>
  <c r="K42" i="16"/>
  <c r="B46" i="1"/>
  <c r="A45" i="1"/>
  <c r="B45" i="8"/>
  <c r="A44" i="8"/>
  <c r="K41" i="4"/>
  <c r="V42" i="4"/>
  <c r="A44" i="10"/>
  <c r="B45" i="10"/>
  <c r="B45" i="16"/>
  <c r="A44" i="16"/>
  <c r="V43" i="15"/>
  <c r="K42" i="15"/>
  <c r="L41" i="16"/>
  <c r="W42" i="16"/>
  <c r="V44" i="3"/>
  <c r="K43" i="3"/>
  <c r="L43" i="1" l="1"/>
  <c r="W44" i="1"/>
  <c r="V43" i="6"/>
  <c r="K42" i="6"/>
  <c r="L42" i="3"/>
  <c r="W43" i="3"/>
  <c r="A45" i="13"/>
  <c r="K42" i="10"/>
  <c r="V43" i="10"/>
  <c r="V43" i="11"/>
  <c r="K42" i="11"/>
  <c r="L42" i="16"/>
  <c r="W43" i="16"/>
  <c r="B45" i="7"/>
  <c r="A44" i="7"/>
  <c r="V44" i="1"/>
  <c r="K43" i="1"/>
  <c r="A46" i="1"/>
  <c r="B46" i="3"/>
  <c r="A45" i="3"/>
  <c r="B46" i="5"/>
  <c r="A45" i="5"/>
  <c r="B46" i="15"/>
  <c r="A45" i="15"/>
  <c r="B45" i="12"/>
  <c r="A44" i="12"/>
  <c r="B45" i="11"/>
  <c r="A44" i="11"/>
  <c r="A45" i="6"/>
  <c r="V44" i="16"/>
  <c r="K43" i="16"/>
  <c r="K44" i="8"/>
  <c r="V45" i="8"/>
  <c r="K45" i="8" s="1"/>
  <c r="B45" i="14"/>
  <c r="A44" i="14"/>
  <c r="K42" i="4"/>
  <c r="V43" i="4"/>
  <c r="K43" i="4" s="1"/>
  <c r="A46" i="9"/>
  <c r="B46" i="16"/>
  <c r="A45" i="16"/>
  <c r="A45" i="8"/>
  <c r="V44" i="7"/>
  <c r="K43" i="7"/>
  <c r="V44" i="14"/>
  <c r="K43" i="14"/>
  <c r="V43" i="12"/>
  <c r="K42" i="12"/>
  <c r="V44" i="15"/>
  <c r="K43" i="15"/>
  <c r="V44" i="13"/>
  <c r="K43" i="13"/>
  <c r="K44" i="3"/>
  <c r="V45" i="3"/>
  <c r="B46" i="10"/>
  <c r="A45" i="10"/>
  <c r="V44" i="5"/>
  <c r="K43" i="5"/>
  <c r="V43" i="9"/>
  <c r="K42" i="9"/>
  <c r="L44" i="1" l="1"/>
  <c r="W45" i="1"/>
  <c r="V44" i="6"/>
  <c r="K43" i="6"/>
  <c r="L43" i="3"/>
  <c r="W44" i="3"/>
  <c r="A46" i="10"/>
  <c r="A46" i="15"/>
  <c r="V46" i="3"/>
  <c r="K46" i="3" s="1"/>
  <c r="K45" i="3"/>
  <c r="B46" i="14"/>
  <c r="A45" i="14"/>
  <c r="V44" i="11"/>
  <c r="K43" i="11"/>
  <c r="A46" i="16"/>
  <c r="A45" i="11"/>
  <c r="A46" i="5"/>
  <c r="V45" i="1"/>
  <c r="K44" i="1"/>
  <c r="V44" i="10"/>
  <c r="K43" i="10"/>
  <c r="A46" i="3"/>
  <c r="V44" i="12"/>
  <c r="K43" i="12"/>
  <c r="L43" i="16"/>
  <c r="W44" i="16"/>
  <c r="V44" i="9"/>
  <c r="K43" i="9"/>
  <c r="K44" i="13"/>
  <c r="V45" i="13"/>
  <c r="K45" i="13" s="1"/>
  <c r="V45" i="5"/>
  <c r="K44" i="5"/>
  <c r="B46" i="12"/>
  <c r="A45" i="12"/>
  <c r="V45" i="14"/>
  <c r="K44" i="14"/>
  <c r="V45" i="15"/>
  <c r="K44" i="15"/>
  <c r="K44" i="7"/>
  <c r="V45" i="7"/>
  <c r="V45" i="16"/>
  <c r="K44" i="16"/>
  <c r="B46" i="7"/>
  <c r="A45" i="7"/>
  <c r="L45" i="1" l="1"/>
  <c r="W46" i="1"/>
  <c r="L46" i="1" s="1"/>
  <c r="C48" i="1" s="1"/>
  <c r="V45" i="6"/>
  <c r="K45" i="6" s="1"/>
  <c r="K44" i="6"/>
  <c r="L44" i="3"/>
  <c r="W45" i="3"/>
  <c r="V45" i="9"/>
  <c r="K44" i="9"/>
  <c r="V46" i="16"/>
  <c r="K46" i="16" s="1"/>
  <c r="K45" i="16"/>
  <c r="V46" i="1"/>
  <c r="K46" i="1" s="1"/>
  <c r="K45" i="1"/>
  <c r="V45" i="11"/>
  <c r="K45" i="11" s="1"/>
  <c r="K44" i="11"/>
  <c r="A46" i="12"/>
  <c r="A46" i="7"/>
  <c r="K45" i="14"/>
  <c r="V46" i="14"/>
  <c r="K46" i="14" s="1"/>
  <c r="V45" i="10"/>
  <c r="K44" i="10"/>
  <c r="V46" i="7"/>
  <c r="K46" i="7" s="1"/>
  <c r="K45" i="7"/>
  <c r="V46" i="5"/>
  <c r="K46" i="5" s="1"/>
  <c r="K45" i="5"/>
  <c r="V45" i="12"/>
  <c r="K44" i="12"/>
  <c r="A46" i="14"/>
  <c r="L44" i="16"/>
  <c r="W45" i="16"/>
  <c r="V46" i="15"/>
  <c r="K46" i="15" s="1"/>
  <c r="K45" i="15"/>
  <c r="U48" i="1" l="1"/>
  <c r="I48" i="1"/>
  <c r="K48" i="1" s="1"/>
  <c r="L45" i="3"/>
  <c r="W46" i="3"/>
  <c r="L46" i="3" s="1"/>
  <c r="C48" i="3" s="1"/>
  <c r="V46" i="10"/>
  <c r="K46" i="10" s="1"/>
  <c r="K45" i="10"/>
  <c r="V46" i="12"/>
  <c r="K46" i="12" s="1"/>
  <c r="K45" i="12"/>
  <c r="L45" i="16"/>
  <c r="W46" i="16"/>
  <c r="L46" i="16" s="1"/>
  <c r="C48" i="16" s="1"/>
  <c r="K45" i="9"/>
  <c r="V46" i="9"/>
  <c r="K46" i="9" s="1"/>
  <c r="J12" i="4" l="1"/>
  <c r="W15" i="4" s="1"/>
  <c r="W16" i="4" s="1"/>
  <c r="I48" i="3"/>
  <c r="K48" i="3" s="1"/>
  <c r="U48" i="3"/>
  <c r="U48" i="16"/>
  <c r="I48" i="16"/>
  <c r="K48" i="16" s="1"/>
  <c r="L16" i="4" l="1"/>
  <c r="W17" i="4"/>
  <c r="L17" i="4" l="1"/>
  <c r="W18" i="4"/>
  <c r="L18" i="4" l="1"/>
  <c r="W19" i="4"/>
  <c r="L19" i="4" l="1"/>
  <c r="W20" i="4"/>
  <c r="L20" i="4" l="1"/>
  <c r="W21" i="4"/>
  <c r="W22" i="4" l="1"/>
  <c r="L21" i="4"/>
  <c r="L22" i="4" l="1"/>
  <c r="W23" i="4"/>
  <c r="L23" i="4" l="1"/>
  <c r="W24" i="4"/>
  <c r="L24" i="4" l="1"/>
  <c r="W25" i="4"/>
  <c r="L25" i="4" l="1"/>
  <c r="W26" i="4"/>
  <c r="L26" i="4" l="1"/>
  <c r="W27" i="4"/>
  <c r="L27" i="4" l="1"/>
  <c r="W28" i="4"/>
  <c r="L28" i="4" l="1"/>
  <c r="W29" i="4"/>
  <c r="L29" i="4" l="1"/>
  <c r="W30" i="4"/>
  <c r="L30" i="4" l="1"/>
  <c r="W31" i="4"/>
  <c r="L31" i="4" l="1"/>
  <c r="W32" i="4"/>
  <c r="L32" i="4" l="1"/>
  <c r="W33" i="4"/>
  <c r="L33" i="4" l="1"/>
  <c r="W34" i="4"/>
  <c r="L34" i="4" l="1"/>
  <c r="W35" i="4"/>
  <c r="L35" i="4" l="1"/>
  <c r="W36" i="4"/>
  <c r="L36" i="4" l="1"/>
  <c r="W37" i="4"/>
  <c r="L37" i="4" l="1"/>
  <c r="W38" i="4"/>
  <c r="L38" i="4" l="1"/>
  <c r="W39" i="4"/>
  <c r="L39" i="4" l="1"/>
  <c r="W40" i="4"/>
  <c r="L40" i="4" l="1"/>
  <c r="W41" i="4"/>
  <c r="L41" i="4" l="1"/>
  <c r="W42" i="4"/>
  <c r="L42" i="4" l="1"/>
  <c r="W43" i="4"/>
  <c r="L43" i="4" s="1"/>
  <c r="C46" i="4" s="1"/>
  <c r="I46" i="4" l="1"/>
  <c r="K46" i="4" s="1"/>
  <c r="U46" i="4"/>
  <c r="J12" i="5"/>
  <c r="W15" i="5" s="1"/>
  <c r="W16" i="5" s="1"/>
  <c r="L16" i="5" l="1"/>
  <c r="W17" i="5"/>
  <c r="W18" i="5" l="1"/>
  <c r="L17" i="5"/>
  <c r="L18" i="5" l="1"/>
  <c r="W19" i="5"/>
  <c r="L19" i="5" l="1"/>
  <c r="W20" i="5"/>
  <c r="L20" i="5" l="1"/>
  <c r="W21" i="5"/>
  <c r="L21" i="5" l="1"/>
  <c r="W22" i="5"/>
  <c r="L22" i="5" l="1"/>
  <c r="W23" i="5"/>
  <c r="L23" i="5" l="1"/>
  <c r="W24" i="5"/>
  <c r="L24" i="5" l="1"/>
  <c r="W25" i="5"/>
  <c r="L25" i="5" l="1"/>
  <c r="W26" i="5"/>
  <c r="L26" i="5" l="1"/>
  <c r="W27" i="5"/>
  <c r="L27" i="5" l="1"/>
  <c r="W28" i="5"/>
  <c r="L28" i="5" l="1"/>
  <c r="W29" i="5"/>
  <c r="L29" i="5" l="1"/>
  <c r="W30" i="5"/>
  <c r="L30" i="5" l="1"/>
  <c r="W31" i="5"/>
  <c r="L31" i="5" l="1"/>
  <c r="W32" i="5"/>
  <c r="L32" i="5" l="1"/>
  <c r="W33" i="5"/>
  <c r="L33" i="5" l="1"/>
  <c r="W34" i="5"/>
  <c r="L34" i="5" l="1"/>
  <c r="W35" i="5"/>
  <c r="L35" i="5" l="1"/>
  <c r="W36" i="5"/>
  <c r="L36" i="5" l="1"/>
  <c r="W37" i="5"/>
  <c r="L37" i="5" l="1"/>
  <c r="W38" i="5"/>
  <c r="L38" i="5" l="1"/>
  <c r="W39" i="5"/>
  <c r="L39" i="5" l="1"/>
  <c r="W40" i="5"/>
  <c r="L40" i="5" l="1"/>
  <c r="W41" i="5"/>
  <c r="L41" i="5" l="1"/>
  <c r="W42" i="5"/>
  <c r="L42" i="5" l="1"/>
  <c r="W43" i="5"/>
  <c r="L43" i="5" l="1"/>
  <c r="W44" i="5"/>
  <c r="L44" i="5" l="1"/>
  <c r="W45" i="5"/>
  <c r="L45" i="5" l="1"/>
  <c r="W46" i="5"/>
  <c r="L46" i="5" s="1"/>
  <c r="C48" i="5" s="1"/>
  <c r="I48" i="5" l="1"/>
  <c r="K48" i="5" s="1"/>
  <c r="J12" i="6"/>
  <c r="W15" i="6" s="1"/>
  <c r="W16" i="6" s="1"/>
  <c r="U48" i="5"/>
  <c r="L16" i="6" l="1"/>
  <c r="W17" i="6"/>
  <c r="W18" i="6" l="1"/>
  <c r="L17" i="6"/>
  <c r="L18" i="6" l="1"/>
  <c r="W19" i="6"/>
  <c r="L19" i="6" l="1"/>
  <c r="W20" i="6"/>
  <c r="L20" i="6" l="1"/>
  <c r="W21" i="6"/>
  <c r="L21" i="6" l="1"/>
  <c r="W22" i="6"/>
  <c r="L22" i="6" l="1"/>
  <c r="W23" i="6"/>
  <c r="L23" i="6" l="1"/>
  <c r="W24" i="6"/>
  <c r="L24" i="6" l="1"/>
  <c r="W25" i="6"/>
  <c r="L25" i="6" l="1"/>
  <c r="W26" i="6"/>
  <c r="L26" i="6" l="1"/>
  <c r="W27" i="6"/>
  <c r="L27" i="6" l="1"/>
  <c r="W28" i="6"/>
  <c r="L28" i="6" l="1"/>
  <c r="W29" i="6"/>
  <c r="L29" i="6" l="1"/>
  <c r="W30" i="6"/>
  <c r="L30" i="6" l="1"/>
  <c r="W31" i="6"/>
  <c r="L31" i="6" l="1"/>
  <c r="W32" i="6"/>
  <c r="L32" i="6" l="1"/>
  <c r="W33" i="6"/>
  <c r="L33" i="6" l="1"/>
  <c r="W34" i="6"/>
  <c r="L34" i="6" l="1"/>
  <c r="W35" i="6"/>
  <c r="L35" i="6" l="1"/>
  <c r="W36" i="6"/>
  <c r="L36" i="6" l="1"/>
  <c r="W37" i="6"/>
  <c r="L37" i="6" l="1"/>
  <c r="W38" i="6"/>
  <c r="L38" i="6" l="1"/>
  <c r="W39" i="6"/>
  <c r="L39" i="6" l="1"/>
  <c r="W40" i="6"/>
  <c r="L40" i="6" l="1"/>
  <c r="W41" i="6"/>
  <c r="L41" i="6" l="1"/>
  <c r="W42" i="6"/>
  <c r="L42" i="6" l="1"/>
  <c r="W43" i="6"/>
  <c r="L43" i="6" l="1"/>
  <c r="W44" i="6"/>
  <c r="L44" i="6" l="1"/>
  <c r="W45" i="6"/>
  <c r="L45" i="6" s="1"/>
  <c r="C47" i="6" s="1"/>
  <c r="I47" i="6" l="1"/>
  <c r="K47" i="6" s="1"/>
  <c r="U47" i="6"/>
  <c r="J12" i="7"/>
  <c r="W15" i="7" s="1"/>
  <c r="W16" i="7" s="1"/>
  <c r="L16" i="7" l="1"/>
  <c r="W17" i="7"/>
  <c r="W18" i="7" l="1"/>
  <c r="L17" i="7"/>
  <c r="L18" i="7" l="1"/>
  <c r="W19" i="7"/>
  <c r="L19" i="7" l="1"/>
  <c r="W20" i="7"/>
  <c r="L20" i="7" l="1"/>
  <c r="W21" i="7"/>
  <c r="L21" i="7" l="1"/>
  <c r="W22" i="7"/>
  <c r="L22" i="7" l="1"/>
  <c r="W23" i="7"/>
  <c r="L23" i="7" l="1"/>
  <c r="W24" i="7"/>
  <c r="L24" i="7" l="1"/>
  <c r="W25" i="7"/>
  <c r="L25" i="7" l="1"/>
  <c r="W26" i="7"/>
  <c r="L26" i="7" l="1"/>
  <c r="W27" i="7"/>
  <c r="L27" i="7" l="1"/>
  <c r="W28" i="7"/>
  <c r="L28" i="7" l="1"/>
  <c r="W29" i="7"/>
  <c r="L29" i="7" l="1"/>
  <c r="W30" i="7"/>
  <c r="L30" i="7" l="1"/>
  <c r="W31" i="7"/>
  <c r="L31" i="7" l="1"/>
  <c r="W32" i="7"/>
  <c r="L32" i="7" l="1"/>
  <c r="W33" i="7"/>
  <c r="L33" i="7" l="1"/>
  <c r="W34" i="7"/>
  <c r="L34" i="7" l="1"/>
  <c r="W35" i="7"/>
  <c r="L35" i="7" l="1"/>
  <c r="W36" i="7"/>
  <c r="L36" i="7" l="1"/>
  <c r="W37" i="7"/>
  <c r="L37" i="7" l="1"/>
  <c r="W38" i="7"/>
  <c r="L38" i="7" l="1"/>
  <c r="W39" i="7"/>
  <c r="L39" i="7" l="1"/>
  <c r="W40" i="7"/>
  <c r="L40" i="7" l="1"/>
  <c r="W41" i="7"/>
  <c r="L41" i="7" l="1"/>
  <c r="W42" i="7"/>
  <c r="L42" i="7" l="1"/>
  <c r="W43" i="7"/>
  <c r="L43" i="7" l="1"/>
  <c r="W44" i="7"/>
  <c r="L44" i="7" l="1"/>
  <c r="W45" i="7"/>
  <c r="L45" i="7" l="1"/>
  <c r="W46" i="7"/>
  <c r="L46" i="7" s="1"/>
  <c r="C48" i="7" s="1"/>
  <c r="I48" i="7" l="1"/>
  <c r="K48" i="7" s="1"/>
  <c r="U48" i="7"/>
  <c r="J12" i="8"/>
  <c r="W15" i="8" s="1"/>
  <c r="W16" i="8" s="1"/>
  <c r="L16" i="8" l="1"/>
  <c r="W17" i="8"/>
  <c r="W18" i="8" l="1"/>
  <c r="L17" i="8"/>
  <c r="L18" i="8" l="1"/>
  <c r="W19" i="8"/>
  <c r="L19" i="8" l="1"/>
  <c r="W20" i="8"/>
  <c r="L20" i="8" l="1"/>
  <c r="W21" i="8"/>
  <c r="L21" i="8" l="1"/>
  <c r="W22" i="8"/>
  <c r="L22" i="8" l="1"/>
  <c r="W23" i="8"/>
  <c r="L23" i="8" l="1"/>
  <c r="W24" i="8"/>
  <c r="L24" i="8" l="1"/>
  <c r="W25" i="8"/>
  <c r="L25" i="8" l="1"/>
  <c r="W26" i="8"/>
  <c r="L26" i="8" l="1"/>
  <c r="W27" i="8"/>
  <c r="L27" i="8" l="1"/>
  <c r="W28" i="8"/>
  <c r="L28" i="8" l="1"/>
  <c r="W29" i="8"/>
  <c r="L29" i="8" l="1"/>
  <c r="W30" i="8"/>
  <c r="L30" i="8" l="1"/>
  <c r="W31" i="8"/>
  <c r="L31" i="8" l="1"/>
  <c r="W32" i="8"/>
  <c r="L32" i="8" l="1"/>
  <c r="W33" i="8"/>
  <c r="L33" i="8" l="1"/>
  <c r="W34" i="8"/>
  <c r="L34" i="8" l="1"/>
  <c r="W35" i="8"/>
  <c r="L35" i="8" l="1"/>
  <c r="W36" i="8"/>
  <c r="L36" i="8" l="1"/>
  <c r="W37" i="8"/>
  <c r="L37" i="8" l="1"/>
  <c r="W38" i="8"/>
  <c r="L38" i="8" l="1"/>
  <c r="W39" i="8"/>
  <c r="L39" i="8" l="1"/>
  <c r="W40" i="8"/>
  <c r="L40" i="8" l="1"/>
  <c r="W41" i="8"/>
  <c r="L41" i="8" l="1"/>
  <c r="W42" i="8"/>
  <c r="L42" i="8" l="1"/>
  <c r="W43" i="8"/>
  <c r="L43" i="8" l="1"/>
  <c r="W44" i="8"/>
  <c r="L44" i="8" l="1"/>
  <c r="W45" i="8"/>
  <c r="L45" i="8" s="1"/>
  <c r="C47" i="8" s="1"/>
  <c r="I47" i="8" l="1"/>
  <c r="K47" i="8" s="1"/>
  <c r="U47" i="8"/>
  <c r="J12" i="9"/>
  <c r="W15" i="9" s="1"/>
  <c r="W16" i="9" s="1"/>
  <c r="L16" i="9" l="1"/>
  <c r="W17" i="9"/>
  <c r="W18" i="9" l="1"/>
  <c r="L17" i="9"/>
  <c r="L18" i="9" l="1"/>
  <c r="W19" i="9"/>
  <c r="W20" i="9" l="1"/>
  <c r="L19" i="9"/>
  <c r="L20" i="9" l="1"/>
  <c r="W21" i="9"/>
  <c r="L21" i="9" l="1"/>
  <c r="W22" i="9"/>
  <c r="L22" i="9" l="1"/>
  <c r="W23" i="9"/>
  <c r="L23" i="9" l="1"/>
  <c r="W24" i="9"/>
  <c r="L24" i="9" l="1"/>
  <c r="W25" i="9"/>
  <c r="L25" i="9" l="1"/>
  <c r="W26" i="9"/>
  <c r="L26" i="9" l="1"/>
  <c r="W27" i="9"/>
  <c r="L27" i="9" l="1"/>
  <c r="W28" i="9"/>
  <c r="L28" i="9" l="1"/>
  <c r="W29" i="9"/>
  <c r="L29" i="9" l="1"/>
  <c r="W30" i="9"/>
  <c r="L30" i="9" l="1"/>
  <c r="W31" i="9"/>
  <c r="L31" i="9" l="1"/>
  <c r="W32" i="9"/>
  <c r="L32" i="9" l="1"/>
  <c r="W33" i="9"/>
  <c r="L33" i="9" l="1"/>
  <c r="W34" i="9"/>
  <c r="L34" i="9" l="1"/>
  <c r="W35" i="9"/>
  <c r="L35" i="9" l="1"/>
  <c r="W36" i="9"/>
  <c r="L36" i="9" l="1"/>
  <c r="W37" i="9"/>
  <c r="L37" i="9" l="1"/>
  <c r="W38" i="9"/>
  <c r="L38" i="9" l="1"/>
  <c r="W39" i="9"/>
  <c r="L39" i="9" l="1"/>
  <c r="W40" i="9"/>
  <c r="L40" i="9" l="1"/>
  <c r="W41" i="9"/>
  <c r="L41" i="9" l="1"/>
  <c r="W42" i="9"/>
  <c r="L42" i="9" l="1"/>
  <c r="W43" i="9"/>
  <c r="L43" i="9" l="1"/>
  <c r="W44" i="9"/>
  <c r="L44" i="9" l="1"/>
  <c r="W45" i="9"/>
  <c r="L45" i="9" l="1"/>
  <c r="W46" i="9"/>
  <c r="L46" i="9" s="1"/>
  <c r="C48" i="9" s="1"/>
  <c r="I48" i="9" l="1"/>
  <c r="K48" i="9" s="1"/>
  <c r="U48" i="9"/>
  <c r="J12" i="10"/>
  <c r="W15" i="10" s="1"/>
  <c r="W16" i="10" s="1"/>
  <c r="L16" i="10" l="1"/>
  <c r="W17" i="10"/>
  <c r="W18" i="10" l="1"/>
  <c r="L17" i="10"/>
  <c r="L18" i="10" l="1"/>
  <c r="W19" i="10"/>
  <c r="L19" i="10" l="1"/>
  <c r="W20" i="10"/>
  <c r="L20" i="10" l="1"/>
  <c r="W21" i="10"/>
  <c r="L21" i="10" l="1"/>
  <c r="W22" i="10"/>
  <c r="L22" i="10" l="1"/>
  <c r="W23" i="10"/>
  <c r="L23" i="10" l="1"/>
  <c r="W24" i="10"/>
  <c r="L24" i="10" l="1"/>
  <c r="W25" i="10"/>
  <c r="L25" i="10" l="1"/>
  <c r="W26" i="10"/>
  <c r="L26" i="10" l="1"/>
  <c r="W27" i="10"/>
  <c r="L27" i="10" l="1"/>
  <c r="W28" i="10"/>
  <c r="L28" i="10" l="1"/>
  <c r="W29" i="10"/>
  <c r="L29" i="10" l="1"/>
  <c r="W30" i="10"/>
  <c r="L30" i="10" l="1"/>
  <c r="W31" i="10"/>
  <c r="L31" i="10" l="1"/>
  <c r="W32" i="10"/>
  <c r="L32" i="10" l="1"/>
  <c r="W33" i="10"/>
  <c r="L33" i="10" l="1"/>
  <c r="W34" i="10"/>
  <c r="L34" i="10" l="1"/>
  <c r="W35" i="10"/>
  <c r="L35" i="10" l="1"/>
  <c r="W36" i="10"/>
  <c r="L36" i="10" l="1"/>
  <c r="W37" i="10"/>
  <c r="L37" i="10" l="1"/>
  <c r="W38" i="10"/>
  <c r="L38" i="10" l="1"/>
  <c r="W39" i="10"/>
  <c r="L39" i="10" l="1"/>
  <c r="W40" i="10"/>
  <c r="L40" i="10" l="1"/>
  <c r="W41" i="10"/>
  <c r="L41" i="10" l="1"/>
  <c r="W42" i="10"/>
  <c r="L42" i="10" l="1"/>
  <c r="W43" i="10"/>
  <c r="L43" i="10" l="1"/>
  <c r="W44" i="10"/>
  <c r="L44" i="10" l="1"/>
  <c r="W45" i="10"/>
  <c r="L45" i="10" l="1"/>
  <c r="W46" i="10"/>
  <c r="L46" i="10" s="1"/>
  <c r="C48" i="10" s="1"/>
  <c r="I48" i="10" l="1"/>
  <c r="K48" i="10" s="1"/>
  <c r="J12" i="11"/>
  <c r="W15" i="11" s="1"/>
  <c r="W16" i="11" s="1"/>
  <c r="U48" i="10"/>
  <c r="L16" i="11" l="1"/>
  <c r="W17" i="11"/>
  <c r="W18" i="11" l="1"/>
  <c r="L17" i="11"/>
  <c r="L18" i="11" l="1"/>
  <c r="W19" i="11"/>
  <c r="L19" i="11" l="1"/>
  <c r="W20" i="11"/>
  <c r="L20" i="11" l="1"/>
  <c r="W21" i="11"/>
  <c r="L21" i="11" l="1"/>
  <c r="W22" i="11"/>
  <c r="L22" i="11" l="1"/>
  <c r="W23" i="11"/>
  <c r="L23" i="11" l="1"/>
  <c r="W24" i="11"/>
  <c r="L24" i="11" l="1"/>
  <c r="W25" i="11"/>
  <c r="L25" i="11" l="1"/>
  <c r="W26" i="11"/>
  <c r="L26" i="11" l="1"/>
  <c r="W27" i="11"/>
  <c r="L27" i="11" l="1"/>
  <c r="W28" i="11"/>
  <c r="L28" i="11" l="1"/>
  <c r="W29" i="11"/>
  <c r="L29" i="11" l="1"/>
  <c r="W30" i="11"/>
  <c r="L30" i="11" l="1"/>
  <c r="W31" i="11"/>
  <c r="L31" i="11" l="1"/>
  <c r="W32" i="11"/>
  <c r="L32" i="11" l="1"/>
  <c r="W33" i="11"/>
  <c r="L33" i="11" l="1"/>
  <c r="W34" i="11"/>
  <c r="L34" i="11" l="1"/>
  <c r="W35" i="11"/>
  <c r="L35" i="11" l="1"/>
  <c r="W36" i="11"/>
  <c r="L36" i="11" l="1"/>
  <c r="W37" i="11"/>
  <c r="L37" i="11" l="1"/>
  <c r="W38" i="11"/>
  <c r="L38" i="11" l="1"/>
  <c r="W39" i="11"/>
  <c r="L39" i="11" l="1"/>
  <c r="W40" i="11"/>
  <c r="L40" i="11" l="1"/>
  <c r="W41" i="11"/>
  <c r="L41" i="11" l="1"/>
  <c r="W42" i="11"/>
  <c r="L42" i="11" l="1"/>
  <c r="W43" i="11"/>
  <c r="L43" i="11" l="1"/>
  <c r="W44" i="11"/>
  <c r="L44" i="11" l="1"/>
  <c r="W45" i="11"/>
  <c r="L45" i="11" s="1"/>
  <c r="C47" i="11" s="1"/>
  <c r="I47" i="11" l="1"/>
  <c r="K47" i="11" s="1"/>
  <c r="U47" i="11"/>
  <c r="J12" i="12"/>
  <c r="W15" i="12" s="1"/>
  <c r="W16" i="12" s="1"/>
  <c r="L16" i="12" l="1"/>
  <c r="W17" i="12"/>
  <c r="W18" i="12" l="1"/>
  <c r="L17" i="12"/>
  <c r="L18" i="12" l="1"/>
  <c r="W19" i="12"/>
  <c r="L19" i="12" l="1"/>
  <c r="W20" i="12"/>
  <c r="L20" i="12" l="1"/>
  <c r="W21" i="12"/>
  <c r="L21" i="12" l="1"/>
  <c r="W22" i="12"/>
  <c r="L22" i="12" l="1"/>
  <c r="W23" i="12"/>
  <c r="L23" i="12" l="1"/>
  <c r="W24" i="12"/>
  <c r="L24" i="12" l="1"/>
  <c r="W25" i="12"/>
  <c r="L25" i="12" l="1"/>
  <c r="W26" i="12"/>
  <c r="L26" i="12" l="1"/>
  <c r="W27" i="12"/>
  <c r="L27" i="12" l="1"/>
  <c r="W28" i="12"/>
  <c r="L28" i="12" l="1"/>
  <c r="W29" i="12"/>
  <c r="L29" i="12" l="1"/>
  <c r="W30" i="12"/>
  <c r="L30" i="12" l="1"/>
  <c r="W31" i="12"/>
  <c r="L31" i="12" l="1"/>
  <c r="W32" i="12"/>
  <c r="L32" i="12" l="1"/>
  <c r="W33" i="12"/>
  <c r="L33" i="12" l="1"/>
  <c r="W34" i="12"/>
  <c r="L34" i="12" l="1"/>
  <c r="W35" i="12"/>
  <c r="L35" i="12" l="1"/>
  <c r="W36" i="12"/>
  <c r="L36" i="12" l="1"/>
  <c r="W37" i="12"/>
  <c r="L37" i="12" l="1"/>
  <c r="W38" i="12"/>
  <c r="L38" i="12" l="1"/>
  <c r="W39" i="12"/>
  <c r="L39" i="12" l="1"/>
  <c r="W40" i="12"/>
  <c r="L40" i="12" l="1"/>
  <c r="W41" i="12"/>
  <c r="L41" i="12" l="1"/>
  <c r="W42" i="12"/>
  <c r="L42" i="12" l="1"/>
  <c r="W43" i="12"/>
  <c r="L43" i="12" l="1"/>
  <c r="W44" i="12"/>
  <c r="L44" i="12" l="1"/>
  <c r="W45" i="12"/>
  <c r="L45" i="12" l="1"/>
  <c r="W46" i="12"/>
  <c r="L46" i="12" s="1"/>
  <c r="C48" i="12" s="1"/>
  <c r="I48" i="12" l="1"/>
  <c r="K48" i="12" s="1"/>
  <c r="J12" i="13"/>
  <c r="W15" i="13" s="1"/>
  <c r="W16" i="13" s="1"/>
  <c r="U48" i="12"/>
  <c r="L16" i="13" l="1"/>
  <c r="W17" i="13"/>
  <c r="W18" i="13" l="1"/>
  <c r="L17" i="13"/>
  <c r="L18" i="13" l="1"/>
  <c r="W19" i="13"/>
  <c r="L19" i="13" l="1"/>
  <c r="W20" i="13"/>
  <c r="L20" i="13" l="1"/>
  <c r="W21" i="13"/>
  <c r="L21" i="13" l="1"/>
  <c r="W22" i="13"/>
  <c r="L22" i="13" l="1"/>
  <c r="W23" i="13"/>
  <c r="L23" i="13" l="1"/>
  <c r="W24" i="13"/>
  <c r="L24" i="13" l="1"/>
  <c r="W25" i="13"/>
  <c r="L25" i="13" l="1"/>
  <c r="W26" i="13"/>
  <c r="L26" i="13" l="1"/>
  <c r="W27" i="13"/>
  <c r="L27" i="13" l="1"/>
  <c r="W28" i="13"/>
  <c r="L28" i="13" l="1"/>
  <c r="W29" i="13"/>
  <c r="L29" i="13" l="1"/>
  <c r="W30" i="13"/>
  <c r="L30" i="13" l="1"/>
  <c r="W31" i="13"/>
  <c r="L31" i="13" l="1"/>
  <c r="W32" i="13"/>
  <c r="L32" i="13" l="1"/>
  <c r="W33" i="13"/>
  <c r="L33" i="13" l="1"/>
  <c r="W34" i="13"/>
  <c r="L34" i="13" l="1"/>
  <c r="W35" i="13"/>
  <c r="L35" i="13" l="1"/>
  <c r="W36" i="13"/>
  <c r="L36" i="13" l="1"/>
  <c r="W37" i="13"/>
  <c r="L37" i="13" l="1"/>
  <c r="W38" i="13"/>
  <c r="L38" i="13" l="1"/>
  <c r="W39" i="13"/>
  <c r="L39" i="13" l="1"/>
  <c r="W40" i="13"/>
  <c r="L40" i="13" l="1"/>
  <c r="W41" i="13"/>
  <c r="L41" i="13" l="1"/>
  <c r="W42" i="13"/>
  <c r="L42" i="13" l="1"/>
  <c r="W43" i="13"/>
  <c r="L43" i="13" l="1"/>
  <c r="W44" i="13"/>
  <c r="L44" i="13" l="1"/>
  <c r="W45" i="13"/>
  <c r="L45" i="13" s="1"/>
  <c r="C47" i="13" s="1"/>
  <c r="I47" i="13" l="1"/>
  <c r="K47" i="13" s="1"/>
  <c r="J12" i="14"/>
  <c r="W15" i="14" s="1"/>
  <c r="W16" i="14" s="1"/>
  <c r="U47" i="13"/>
  <c r="L16" i="14" l="1"/>
  <c r="W17" i="14"/>
  <c r="W18" i="14" l="1"/>
  <c r="L17" i="14"/>
  <c r="L18" i="14" l="1"/>
  <c r="W19" i="14"/>
  <c r="W20" i="14" l="1"/>
  <c r="L19" i="14"/>
  <c r="L20" i="14" l="1"/>
  <c r="W21" i="14"/>
  <c r="L21" i="14" l="1"/>
  <c r="W22" i="14"/>
  <c r="L22" i="14" l="1"/>
  <c r="W23" i="14"/>
  <c r="L23" i="14" l="1"/>
  <c r="W24" i="14"/>
  <c r="L24" i="14" l="1"/>
  <c r="W25" i="14"/>
  <c r="L25" i="14" l="1"/>
  <c r="W26" i="14"/>
  <c r="L26" i="14" l="1"/>
  <c r="W27" i="14"/>
  <c r="L27" i="14" l="1"/>
  <c r="W28" i="14"/>
  <c r="L28" i="14" l="1"/>
  <c r="W29" i="14"/>
  <c r="L29" i="14" l="1"/>
  <c r="W30" i="14"/>
  <c r="L30" i="14" l="1"/>
  <c r="W31" i="14"/>
  <c r="L31" i="14" l="1"/>
  <c r="W32" i="14"/>
  <c r="L32" i="14" l="1"/>
  <c r="W33" i="14"/>
  <c r="L33" i="14" l="1"/>
  <c r="W34" i="14"/>
  <c r="L34" i="14" l="1"/>
  <c r="W35" i="14"/>
  <c r="L35" i="14" l="1"/>
  <c r="W36" i="14"/>
  <c r="L36" i="14" l="1"/>
  <c r="W37" i="14"/>
  <c r="L37" i="14" l="1"/>
  <c r="W38" i="14"/>
  <c r="L38" i="14" l="1"/>
  <c r="W39" i="14"/>
  <c r="L39" i="14" l="1"/>
  <c r="W40" i="14"/>
  <c r="L40" i="14" l="1"/>
  <c r="W41" i="14"/>
  <c r="L41" i="14" l="1"/>
  <c r="W42" i="14"/>
  <c r="L42" i="14" l="1"/>
  <c r="W43" i="14"/>
  <c r="L43" i="14" l="1"/>
  <c r="W44" i="14"/>
  <c r="L44" i="14" l="1"/>
  <c r="W45" i="14"/>
  <c r="L45" i="14" l="1"/>
  <c r="W46" i="14"/>
  <c r="L46" i="14" s="1"/>
  <c r="C48" i="14" s="1"/>
  <c r="I48" i="14" l="1"/>
  <c r="K48" i="14" s="1"/>
  <c r="J12" i="15"/>
  <c r="W15" i="15" s="1"/>
  <c r="W16" i="15" s="1"/>
  <c r="U48" i="14"/>
  <c r="L16" i="15" l="1"/>
  <c r="W17" i="15"/>
  <c r="W18" i="15" l="1"/>
  <c r="L17" i="15"/>
  <c r="L18" i="15" l="1"/>
  <c r="W19" i="15"/>
  <c r="L19" i="15" l="1"/>
  <c r="W20" i="15"/>
  <c r="L20" i="15" l="1"/>
  <c r="W21" i="15"/>
  <c r="L21" i="15" l="1"/>
  <c r="W22" i="15"/>
  <c r="L22" i="15" l="1"/>
  <c r="W23" i="15"/>
  <c r="L23" i="15" l="1"/>
  <c r="W24" i="15"/>
  <c r="L24" i="15" l="1"/>
  <c r="W25" i="15"/>
  <c r="L25" i="15" l="1"/>
  <c r="W26" i="15"/>
  <c r="L26" i="15" l="1"/>
  <c r="W27" i="15"/>
  <c r="L27" i="15" l="1"/>
  <c r="W28" i="15"/>
  <c r="L28" i="15" l="1"/>
  <c r="W29" i="15"/>
  <c r="L29" i="15" l="1"/>
  <c r="W30" i="15"/>
  <c r="L30" i="15" l="1"/>
  <c r="W31" i="15"/>
  <c r="L31" i="15" l="1"/>
  <c r="W32" i="15"/>
  <c r="L32" i="15" l="1"/>
  <c r="W33" i="15"/>
  <c r="L33" i="15" l="1"/>
  <c r="W34" i="15"/>
  <c r="L34" i="15" l="1"/>
  <c r="W35" i="15"/>
  <c r="L35" i="15" l="1"/>
  <c r="W36" i="15"/>
  <c r="L36" i="15" l="1"/>
  <c r="W37" i="15"/>
  <c r="L37" i="15" l="1"/>
  <c r="W38" i="15"/>
  <c r="L38" i="15" l="1"/>
  <c r="W39" i="15"/>
  <c r="L39" i="15" l="1"/>
  <c r="W40" i="15"/>
  <c r="L40" i="15" l="1"/>
  <c r="W41" i="15"/>
  <c r="L41" i="15" l="1"/>
  <c r="W42" i="15"/>
  <c r="L42" i="15" l="1"/>
  <c r="W43" i="15"/>
  <c r="L43" i="15" l="1"/>
  <c r="W44" i="15"/>
  <c r="L44" i="15" l="1"/>
  <c r="W45" i="15"/>
  <c r="L45" i="15" l="1"/>
  <c r="W46" i="15"/>
  <c r="L46" i="15" s="1"/>
  <c r="C48" i="15" s="1"/>
  <c r="U48" i="15" l="1"/>
  <c r="I48" i="15"/>
  <c r="K48" i="15" s="1"/>
</calcChain>
</file>

<file path=xl/sharedStrings.xml><?xml version="1.0" encoding="utf-8"?>
<sst xmlns="http://schemas.openxmlformats.org/spreadsheetml/2006/main" count="1031" uniqueCount="118">
  <si>
    <t>Prospect's TOIL, or flexible working time account (FWA), calculator</t>
  </si>
  <si>
    <t>Notes:</t>
  </si>
  <si>
    <t>1. All time entries should be recorded as hr.min as it appears on the clock - e.g. five past nine would be 9.05; half past nine would be 9.30</t>
  </si>
  <si>
    <t>Prospect: New Prospect House</t>
  </si>
  <si>
    <t>2. Enter in the cells in column I the periods of leave that you take, as above - e.g. a full day's leave in a 36-hour week would be 7.12</t>
  </si>
  <si>
    <t>8 Leake Street</t>
  </si>
  <si>
    <t>(while half a day would be 3.36); in a 35-hour week, they would be 7.00 and 3.50 respectively; and in a 37-hour week 7.24 and 3.42</t>
  </si>
  <si>
    <t>London SE11 7NN</t>
  </si>
  <si>
    <r>
      <t xml:space="preserve">3. If you have any FWA hours to carry forward from previously, enter it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</si>
  <si>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(in subsequent months, the spreadsheet will do this for you automatically)</t>
  </si>
  <si>
    <t>V</t>
  </si>
  <si>
    <t>This spreadsheet is © Prospect</t>
  </si>
  <si>
    <t>Enter your weekly contractual hours here &gt;&gt;&gt;&gt;</t>
  </si>
  <si>
    <t>Enter your gross salary here &gt;&gt;</t>
  </si>
  <si>
    <t>Don't forget to change your salary</t>
  </si>
  <si>
    <t>Your daily hours expressed (in hrs.mins) are:</t>
  </si>
  <si>
    <t>Your hourly rate is:</t>
  </si>
  <si>
    <t>at review time!</t>
  </si>
  <si>
    <t>Month:</t>
  </si>
  <si>
    <t>Brought forward from previous month:</t>
  </si>
  <si>
    <t>Hours worked in decimal;</t>
  </si>
  <si>
    <t>Total</t>
  </si>
  <si>
    <t>Your flexible</t>
  </si>
  <si>
    <t>(Handy for use with</t>
  </si>
  <si>
    <t>AM</t>
  </si>
  <si>
    <t>PM</t>
  </si>
  <si>
    <t>Evening</t>
  </si>
  <si>
    <t>Enter leave in</t>
  </si>
  <si>
    <t>Daily</t>
  </si>
  <si>
    <t>hours worked</t>
  </si>
  <si>
    <t>working hours</t>
  </si>
  <si>
    <t>electronic time recording</t>
  </si>
  <si>
    <t>Day</t>
  </si>
  <si>
    <t>Date</t>
  </si>
  <si>
    <t>In</t>
  </si>
  <si>
    <t>Out</t>
  </si>
  <si>
    <t>this column</t>
  </si>
  <si>
    <t>this month</t>
  </si>
  <si>
    <t>account</t>
  </si>
  <si>
    <t>Comments</t>
  </si>
  <si>
    <t>systems)</t>
  </si>
  <si>
    <t>New Year's Day</t>
  </si>
  <si>
    <t>2nd January (Scotland)</t>
  </si>
  <si>
    <t>Notes</t>
  </si>
  <si>
    <t>E-mail catch-up</t>
  </si>
  <si>
    <t>Jan's birthday: 16 Jan</t>
  </si>
  <si>
    <t>Annual Leave</t>
  </si>
  <si>
    <t>Writing up Jos's perf. review</t>
  </si>
  <si>
    <t>December</t>
  </si>
  <si>
    <t>Mon</t>
  </si>
  <si>
    <t>Tue</t>
  </si>
  <si>
    <t>Wed</t>
  </si>
  <si>
    <t>Thu</t>
  </si>
  <si>
    <t>Fri</t>
  </si>
  <si>
    <t>Sat</t>
  </si>
  <si>
    <t>Sun</t>
  </si>
  <si>
    <t>Full day's TOIL taken</t>
  </si>
  <si>
    <t>Sunday night e-mail log-on</t>
  </si>
  <si>
    <t>FWA carried forward:</t>
  </si>
  <si>
    <t>Your effective hourly rate is:</t>
  </si>
  <si>
    <t>This is:</t>
  </si>
  <si>
    <t>of your hourly rate and you have thus given:</t>
  </si>
  <si>
    <t>to the company so far this year.</t>
  </si>
  <si>
    <t>Looking for some financial services advice? Lighthouse Financial Advice has been providing Prospect members with independent financial advice since 2007. Why not give them a call on (0800) 085 8590?</t>
  </si>
  <si>
    <t>Christmas Day</t>
  </si>
  <si>
    <t>Boxing Day</t>
  </si>
  <si>
    <t>Why not make a New Year's resolution to recruit a new member to Prospect? It is easy for them to sign up online at: http://www.prospect.org.uk/becoming_a_member_or_rep. If you need help, let us know!</t>
  </si>
  <si>
    <r>
      <t xml:space="preserve">3. If you have any FWA hours to carry forward from previously, enter them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</si>
  <si>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Weekly contractual hours (auto fills from Dec) &gt;&gt;</t>
  </si>
  <si>
    <t xml:space="preserve">New Years Day </t>
  </si>
  <si>
    <t>January</t>
  </si>
  <si>
    <t xml:space="preserve">Now is a good time to resolve to take up the challenge of Prospect's Work Time Your Time campaign. Check out the resources at http://www.prospect.org.uk/campaigns_and_events/national_campaigns/worktimeyourtime/index  </t>
  </si>
  <si>
    <t>February</t>
  </si>
  <si>
    <t>Ever thought about becoming more involved with your union? Prospect offers training and support for various roles: union safety reps; union learning reps; personal case handlers; etc. We are often looking</t>
  </si>
  <si>
    <t>for people to play a greater role. To find out more, contact either your local branch officers or have a look at: https://www.prospect.org.uk/becoming_a_member_or_rep/how_to_become_a_rep/index</t>
  </si>
  <si>
    <t>Your gross salary is:</t>
  </si>
  <si>
    <t>March</t>
  </si>
  <si>
    <t>St. Patrick's Day (NI; ROI)</t>
  </si>
  <si>
    <t>This is the time of year that your appraisal may be due. Your markings should not be a surprise to you; if you receive a low mark, check that this is in accordance with</t>
  </si>
  <si>
    <t>the agreed standard procedure. If you are in any doubt that the procedure has been correctly followed, contact your local rep. Make sure next year's goals are SMART.</t>
  </si>
  <si>
    <t>April</t>
  </si>
  <si>
    <t>Easter Monday (Not Scotland)</t>
  </si>
  <si>
    <t>How much have you saved with the union this month? Why not check out some of the Prospect Extra deals you can get at: https://www.prospect.org.uk/advice_and_services/financial/prospectextra ?</t>
  </si>
  <si>
    <t>Early May Bank Holiday</t>
  </si>
  <si>
    <t>May</t>
  </si>
  <si>
    <t>Are any of your colleagues non-members? Why not ask them to join - they can do so online at http://www.prospect.org.uk/becoming_a_member_or_rep/join/</t>
  </si>
  <si>
    <t>June</t>
  </si>
  <si>
    <t xml:space="preserve">Please take a few moments to check and update your personal details held by Prospect. You can do this online at www.prospect.org.uk. </t>
  </si>
  <si>
    <t>If you are having difficulty logging in, check out the website's help page at: http://www.prospect.org.uk/help</t>
  </si>
  <si>
    <t>Battle of the Boyne (NI)</t>
  </si>
  <si>
    <t>July</t>
  </si>
  <si>
    <t>Have you or one of your family members been injured in an accident? Prospect's Personal Injury Line could help: check out http://www.prospect.org.uk/advice_and_services/legalservices/personalinjury</t>
  </si>
  <si>
    <t>August</t>
  </si>
  <si>
    <t>Summer Bank Holiday (E;W;NI;Channel;IoM)</t>
  </si>
  <si>
    <t>Why not get more involved with your union? Most branch reps combine their union duties with normal jobs, so how about giving them a hand? It's your union, after all!</t>
  </si>
  <si>
    <t>September</t>
  </si>
  <si>
    <t>Is your flexible working hours account at a manageable level? How's your work/life balance? Take back your hours; take back your life!</t>
  </si>
  <si>
    <t>October</t>
  </si>
  <si>
    <t>Thinking of progressing your career? Why not have a look at Prospect's Organising and Leadership Academy? POLA can help you find the right direction whether you're</t>
  </si>
  <si>
    <t>re-assessing your careeer or making a complete change. Have a look at: http://www.prospect.org.uk/advice_and_services/education_learning_and_skills/index</t>
  </si>
  <si>
    <t>November</t>
  </si>
  <si>
    <t>St. Andrew's Day (Sco)</t>
  </si>
  <si>
    <t xml:space="preserve">Using Twitter? Have you followed Prospect yet? Check us out at: https://twitter.com/prospectunion </t>
  </si>
  <si>
    <t>Hours worked in decimal</t>
  </si>
  <si>
    <t>(For use with</t>
  </si>
  <si>
    <t>electronic time</t>
  </si>
  <si>
    <t>recording systems)</t>
  </si>
  <si>
    <t>Why not make a New Year's resolution to recruit a new member to Prospect? It is easy for them to sign up online at: http://www.prospect.org.uk/becoming_a_member_or_rep/index. If you need help, let us know!</t>
  </si>
  <si>
    <t>Looking for some financial services advice? Lighthouse Financial Advice has been providing Prospect members with independent financial advice since 2007.</t>
  </si>
  <si>
    <t>Have a look at: http://www.prospect.org.uk/advice_and_services/financial/financialadvice</t>
  </si>
  <si>
    <t>Late May Bank Holiday</t>
  </si>
  <si>
    <t>Good Friday</t>
  </si>
  <si>
    <t>Easter Sunday</t>
  </si>
  <si>
    <t>Prospect HQ</t>
  </si>
  <si>
    <t xml:space="preserve">London </t>
  </si>
  <si>
    <t>SW1P 1JP</t>
  </si>
  <si>
    <t>110 Rochester Row</t>
  </si>
  <si>
    <t>Designed &amp; maintained by Rodney Wheeler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</si>
</sst>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£&quot;#,##0.00"/>
    <numFmt numFmtId="165" formatCode="0.00_ ;[Red]\-0.00\ "/>
    <numFmt numFmtId="166" formatCode="dddd"/>
    <numFmt numFmtId="167" formatCode="&quot;£&quot;#,##0"/>
  </numFmts>
  <fonts count="8" x14ac:knownFonts="1"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3" tint="0.39997558519241921"/>
      <name val="Tahoma"/>
      <family val="2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2" fontId="1" fillId="2" borderId="0" xfId="0" applyNumberFormat="1" applyFont="1" applyFill="1" applyAlignment="1" applyProtection="1">
      <alignment horizontal="center"/>
      <protection hidden="1"/>
    </xf>
    <xf numFmtId="2" fontId="2" fillId="2" borderId="0" xfId="0" applyNumberFormat="1" applyFont="1" applyFill="1" applyAlignment="1" applyProtection="1">
      <alignment horizontal="center"/>
      <protection hidden="1"/>
    </xf>
    <xf numFmtId="2" fontId="1" fillId="2" borderId="0" xfId="0" applyNumberFormat="1" applyFont="1" applyFill="1" applyAlignment="1" applyProtection="1">
      <alignment horizontal="center" wrapText="1"/>
      <protection hidden="1"/>
    </xf>
    <xf numFmtId="0" fontId="4" fillId="0" borderId="0" xfId="0" applyFont="1"/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5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7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5" borderId="0" xfId="0" applyFont="1" applyFill="1"/>
    <xf numFmtId="17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2" fontId="0" fillId="5" borderId="0" xfId="0" applyNumberFormat="1" applyFill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6" fontId="1" fillId="3" borderId="0" xfId="0" applyNumberFormat="1" applyFont="1" applyFill="1"/>
    <xf numFmtId="15" fontId="1" fillId="3" borderId="0" xfId="0" applyNumberFormat="1" applyFont="1" applyFill="1"/>
    <xf numFmtId="165" fontId="0" fillId="5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4" fillId="6" borderId="5" xfId="0" applyFont="1" applyFill="1" applyBorder="1"/>
    <xf numFmtId="0" fontId="0" fillId="6" borderId="5" xfId="0" applyFill="1" applyBorder="1"/>
    <xf numFmtId="166" fontId="1" fillId="0" borderId="0" xfId="0" applyNumberFormat="1" applyFont="1"/>
    <xf numFmtId="15" fontId="1" fillId="0" borderId="0" xfId="0" applyNumberFormat="1" applyFont="1"/>
    <xf numFmtId="0" fontId="0" fillId="6" borderId="0" xfId="0" applyFill="1"/>
    <xf numFmtId="165" fontId="0" fillId="5" borderId="6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164" fontId="0" fillId="0" borderId="0" xfId="0" applyNumberFormat="1"/>
    <xf numFmtId="167" fontId="0" fillId="0" borderId="0" xfId="0" applyNumberFormat="1" applyAlignment="1">
      <alignment horizontal="center"/>
    </xf>
    <xf numFmtId="0" fontId="6" fillId="3" borderId="0" xfId="0" applyFont="1" applyFill="1"/>
    <xf numFmtId="0" fontId="0" fillId="0" borderId="5" xfId="0" applyBorder="1"/>
    <xf numFmtId="2" fontId="1" fillId="0" borderId="0" xfId="0" applyNumberFormat="1" applyFont="1" applyAlignment="1">
      <alignment horizontal="center"/>
    </xf>
    <xf numFmtId="0" fontId="1" fillId="0" borderId="0" xfId="0" applyFont="1"/>
    <xf numFmtId="20" fontId="0" fillId="0" borderId="0" xfId="0" applyNumberFormat="1"/>
    <xf numFmtId="0" fontId="0" fillId="0" borderId="7" xfId="0" applyBorder="1"/>
    <xf numFmtId="0" fontId="0" fillId="8" borderId="1" xfId="0" applyFill="1" applyBorder="1"/>
    <xf numFmtId="165" fontId="0" fillId="5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1" fillId="0" borderId="1" xfId="0" applyNumberFormat="1" applyFont="1" applyBorder="1"/>
    <xf numFmtId="15" fontId="1" fillId="0" borderId="1" xfId="0" applyNumberFormat="1" applyFont="1" applyBorder="1"/>
    <xf numFmtId="0" fontId="0" fillId="7" borderId="1" xfId="0" applyFill="1" applyBorder="1"/>
    <xf numFmtId="0" fontId="4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10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166" fontId="0" fillId="0" borderId="1" xfId="0" applyNumberFormat="1" applyFont="1" applyFill="1" applyBorder="1"/>
    <xf numFmtId="15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166" fontId="1" fillId="0" borderId="1" xfId="0" applyNumberFormat="1" applyFont="1" applyFill="1" applyBorder="1"/>
    <xf numFmtId="15" fontId="1" fillId="0" borderId="1" xfId="0" applyNumberFormat="1" applyFont="1" applyFill="1" applyBorder="1"/>
    <xf numFmtId="0" fontId="0" fillId="0" borderId="1" xfId="0" applyFill="1" applyBorder="1"/>
    <xf numFmtId="0" fontId="0" fillId="0" borderId="0" xfId="0" applyFont="1" applyFill="1"/>
    <xf numFmtId="0" fontId="7" fillId="0" borderId="1" xfId="0" applyFont="1" applyFill="1" applyBorder="1"/>
    <xf numFmtId="0" fontId="4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1" xfId="0" applyFill="1" applyBorder="1"/>
    <xf numFmtId="0" fontId="0" fillId="6" borderId="0" xfId="0" applyFill="1" applyBorder="1"/>
    <xf numFmtId="0" fontId="0" fillId="6" borderId="9" xfId="0" applyFill="1" applyBorder="1"/>
    <xf numFmtId="0" fontId="0" fillId="6" borderId="12" xfId="0" applyFill="1" applyBorder="1"/>
    <xf numFmtId="0" fontId="0" fillId="6" borderId="10" xfId="0" applyFill="1" applyBorder="1"/>
  </cellXfs>
  <cellStyles count="1">
    <cellStyle name="Normal" xfId="0" builtinId="0"/>
  </cellStyles>
  <dxfs count="81"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80"/>
      <tableStyleElement type="totalRow" dxfId="79"/>
      <tableStyleElement type="firstRowStripe" dxfId="78"/>
      <tableStyleElement type="firstColumnStripe" dxfId="77"/>
      <tableStyleElement type="firstSubtotalColumn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spect.org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03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36399-2949-4C81-882E-74A42106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3DBE87-B49E-468C-8ACD-A4062DFC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080F7-3878-44B1-A0BC-F0C4BB80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AB014-9870-4B22-9476-D83B07C7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C2A33A-F6C9-42AE-9555-E92DA629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251ABA-6D94-466D-93F8-5E2BF16C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EE33E1-396A-42E6-A798-2605A53B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08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8CDE1-E3CE-4F34-A1E1-30CA8BE6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85700-D8C0-4EEF-9EB1-BE56AE4CE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96E908-12C5-404C-B2A8-B4B33E1F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473FA-849C-49BC-A35C-8243E147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D37006-4093-4760-8418-3680DBAB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</xdr:row>
      <xdr:rowOff>23232</xdr:rowOff>
    </xdr:from>
    <xdr:to>
      <xdr:col>29</xdr:col>
      <xdr:colOff>95250</xdr:colOff>
      <xdr:row>5</xdr:row>
      <xdr:rowOff>119368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CB2CA-21BD-471E-989D-F5948871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87025" y="404232"/>
          <a:ext cx="1047750" cy="524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51"/>
  <sheetViews>
    <sheetView workbookViewId="0">
      <selection activeCell="F36" sqref="F3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14" width="8.5703125" hidden="1" customWidth="1"/>
    <col min="15" max="20" width="0" hidden="1" customWidth="1"/>
    <col min="21" max="21" width="8.5703125" customWidth="1"/>
    <col min="22" max="23" width="0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>
        <v>36</v>
      </c>
      <c r="J9" s="16" t="s">
        <v>10</v>
      </c>
      <c r="M9" t="s">
        <v>13</v>
      </c>
      <c r="N9" s="17"/>
      <c r="U9" s="18"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42005</v>
      </c>
      <c r="C12" s="14"/>
      <c r="D12" s="14"/>
      <c r="E12" s="14"/>
      <c r="F12" s="14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29">
        <f t="shared" ref="A16:A46" si="0">WEEKDAY(B16,1)</f>
        <v>5</v>
      </c>
      <c r="B16" s="30">
        <f>B12</f>
        <v>42005</v>
      </c>
      <c r="C16" s="6"/>
      <c r="D16" s="6"/>
      <c r="E16" s="6"/>
      <c r="F16" s="6"/>
      <c r="G16" s="6"/>
      <c r="H16" s="6"/>
      <c r="I16" s="6">
        <f>F10</f>
        <v>7.12</v>
      </c>
      <c r="J16" s="6">
        <f t="shared" ref="J16:L46" si="1">(U16-TRUNC(U16,0))*0.6+TRUNC(U16)</f>
        <v>7.12</v>
      </c>
      <c r="K16" s="6">
        <f t="shared" si="1"/>
        <v>7.12</v>
      </c>
      <c r="L16" s="31">
        <f t="shared" si="1"/>
        <v>0</v>
      </c>
      <c r="M16" s="43" t="s">
        <v>41</v>
      </c>
      <c r="N16" s="6">
        <f t="shared" ref="N16:T46" si="2">(C16-TRUNC(C16,0))/0.6+TRUNC(C16)</f>
        <v>0</v>
      </c>
      <c r="O16" s="6">
        <f t="shared" si="2"/>
        <v>0</v>
      </c>
      <c r="P16" s="6">
        <f t="shared" si="2"/>
        <v>0</v>
      </c>
      <c r="Q16" s="6">
        <f t="shared" si="2"/>
        <v>0</v>
      </c>
      <c r="R16" s="6">
        <f t="shared" si="2"/>
        <v>0</v>
      </c>
      <c r="S16" s="6">
        <f t="shared" si="2"/>
        <v>0</v>
      </c>
      <c r="T16" s="6">
        <f t="shared" si="2"/>
        <v>7.2</v>
      </c>
      <c r="U16" s="6">
        <f t="shared" ref="U16:U46" si="3">O16-N16+Q16-P16+S16-R16+T16</f>
        <v>7.2</v>
      </c>
      <c r="V16" s="19">
        <f t="shared" ref="V16:V46" si="4">V15+U16</f>
        <v>7.2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35">
        <f t="shared" si="0"/>
        <v>6</v>
      </c>
      <c r="B17" s="36">
        <f t="shared" ref="B17:B46" si="6">B16+1</f>
        <v>42006</v>
      </c>
      <c r="C17" s="7"/>
      <c r="D17" s="7"/>
      <c r="E17" s="7"/>
      <c r="F17" s="7"/>
      <c r="G17" s="7"/>
      <c r="H17" s="7"/>
      <c r="I17" s="7">
        <v>7.12</v>
      </c>
      <c r="J17" s="19">
        <f t="shared" si="1"/>
        <v>7.12</v>
      </c>
      <c r="K17" s="19">
        <f t="shared" si="1"/>
        <v>14.24</v>
      </c>
      <c r="L17" s="31">
        <f t="shared" si="1"/>
        <v>0</v>
      </c>
      <c r="M17" s="43" t="s">
        <v>42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19">
        <f t="shared" si="2"/>
        <v>0</v>
      </c>
      <c r="T17" s="19">
        <f t="shared" si="2"/>
        <v>7.2</v>
      </c>
      <c r="U17" s="19">
        <f t="shared" si="3"/>
        <v>7.2</v>
      </c>
      <c r="V17" s="19">
        <f t="shared" si="4"/>
        <v>14.4</v>
      </c>
      <c r="W17" s="32">
        <f t="shared" si="5"/>
        <v>0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35">
        <f t="shared" si="0"/>
        <v>7</v>
      </c>
      <c r="B18" s="36">
        <f t="shared" si="6"/>
        <v>42007</v>
      </c>
      <c r="C18" s="2"/>
      <c r="D18" s="2"/>
      <c r="E18" s="2"/>
      <c r="F18" s="2"/>
      <c r="G18" s="7"/>
      <c r="H18" s="7"/>
      <c r="I18" s="7"/>
      <c r="J18" s="45">
        <f t="shared" si="1"/>
        <v>0</v>
      </c>
      <c r="K18" s="45">
        <f t="shared" si="1"/>
        <v>14.24</v>
      </c>
      <c r="L18" s="31">
        <f t="shared" si="1"/>
        <v>0</v>
      </c>
      <c r="M18" s="46"/>
      <c r="N18" s="45">
        <f t="shared" si="2"/>
        <v>0</v>
      </c>
      <c r="O18" s="45">
        <f t="shared" si="2"/>
        <v>0</v>
      </c>
      <c r="P18" s="45">
        <f t="shared" si="2"/>
        <v>0</v>
      </c>
      <c r="Q18" s="45">
        <f t="shared" si="2"/>
        <v>0</v>
      </c>
      <c r="R18" s="45">
        <f t="shared" si="2"/>
        <v>0</v>
      </c>
      <c r="S18" s="45">
        <f t="shared" si="2"/>
        <v>0</v>
      </c>
      <c r="T18" s="45">
        <f t="shared" si="2"/>
        <v>0</v>
      </c>
      <c r="U18" s="45">
        <f t="shared" si="3"/>
        <v>0</v>
      </c>
      <c r="V18" s="19">
        <f t="shared" si="4"/>
        <v>14.4</v>
      </c>
      <c r="W18" s="32">
        <f t="shared" si="5"/>
        <v>0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35">
        <f t="shared" si="0"/>
        <v>1</v>
      </c>
      <c r="B19" s="36">
        <f t="shared" si="6"/>
        <v>42008</v>
      </c>
      <c r="C19" s="2"/>
      <c r="D19" s="2"/>
      <c r="E19" s="2"/>
      <c r="F19" s="3"/>
      <c r="G19" s="7">
        <v>17</v>
      </c>
      <c r="H19" s="7">
        <v>21</v>
      </c>
      <c r="I19" s="7"/>
      <c r="J19" s="19">
        <f t="shared" si="1"/>
        <v>4</v>
      </c>
      <c r="K19" s="19">
        <f t="shared" si="1"/>
        <v>18.239999999999998</v>
      </c>
      <c r="L19" s="31">
        <f t="shared" si="1"/>
        <v>4</v>
      </c>
      <c r="M19" s="46" t="s">
        <v>44</v>
      </c>
      <c r="N19" s="45">
        <f t="shared" si="2"/>
        <v>0</v>
      </c>
      <c r="O19" s="45">
        <f t="shared" si="2"/>
        <v>0</v>
      </c>
      <c r="P19" s="45">
        <f t="shared" si="2"/>
        <v>0</v>
      </c>
      <c r="Q19" s="45">
        <f t="shared" si="2"/>
        <v>0</v>
      </c>
      <c r="R19" s="45">
        <f t="shared" si="2"/>
        <v>17</v>
      </c>
      <c r="S19" s="45">
        <f t="shared" si="2"/>
        <v>21</v>
      </c>
      <c r="T19" s="45">
        <f t="shared" si="2"/>
        <v>0</v>
      </c>
      <c r="U19" s="45">
        <f t="shared" si="3"/>
        <v>4</v>
      </c>
      <c r="V19" s="19">
        <f t="shared" si="4"/>
        <v>18.399999999999999</v>
      </c>
      <c r="W19" s="32">
        <f t="shared" si="5"/>
        <v>4</v>
      </c>
      <c r="X19" s="37" t="s">
        <v>45</v>
      </c>
      <c r="Y19" s="37"/>
      <c r="Z19" s="37"/>
      <c r="AA19" s="37"/>
      <c r="AB19" s="37"/>
      <c r="AC19" s="37"/>
      <c r="AD19" s="37"/>
    </row>
    <row r="20" spans="1:30" ht="11.25" customHeight="1" x14ac:dyDescent="0.2">
      <c r="A20" s="35">
        <f t="shared" si="0"/>
        <v>2</v>
      </c>
      <c r="B20" s="36">
        <f t="shared" si="6"/>
        <v>42009</v>
      </c>
      <c r="C20" s="2">
        <v>9.15</v>
      </c>
      <c r="D20" s="2">
        <v>13.45</v>
      </c>
      <c r="E20" s="2">
        <v>14.15</v>
      </c>
      <c r="F20" s="2">
        <v>18</v>
      </c>
      <c r="G20" s="7"/>
      <c r="H20" s="7"/>
      <c r="I20" s="7"/>
      <c r="J20" s="19">
        <f t="shared" si="1"/>
        <v>8.15</v>
      </c>
      <c r="K20" s="19">
        <f t="shared" si="1"/>
        <v>26.39</v>
      </c>
      <c r="L20" s="31">
        <f t="shared" si="1"/>
        <v>5.03</v>
      </c>
      <c r="N20" s="19">
        <f t="shared" si="2"/>
        <v>9.25</v>
      </c>
      <c r="O20" s="19">
        <f t="shared" si="2"/>
        <v>13.749999999999998</v>
      </c>
      <c r="P20" s="19">
        <f t="shared" si="2"/>
        <v>14.25</v>
      </c>
      <c r="Q20" s="19">
        <f t="shared" si="2"/>
        <v>18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3"/>
        <v>8.25</v>
      </c>
      <c r="V20" s="19">
        <f t="shared" si="4"/>
        <v>26.65</v>
      </c>
      <c r="W20" s="32">
        <f t="shared" si="5"/>
        <v>5.05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35">
        <f t="shared" si="0"/>
        <v>3</v>
      </c>
      <c r="B21" s="36">
        <f t="shared" si="6"/>
        <v>42010</v>
      </c>
      <c r="C21" s="7">
        <v>9.3000000000000007</v>
      </c>
      <c r="D21" s="7">
        <v>12.3</v>
      </c>
      <c r="E21" s="7">
        <v>14</v>
      </c>
      <c r="F21" s="7">
        <v>18</v>
      </c>
      <c r="G21" s="7"/>
      <c r="H21" s="7"/>
      <c r="I21" s="7"/>
      <c r="J21" s="19">
        <f t="shared" si="1"/>
        <v>7</v>
      </c>
      <c r="K21" s="19">
        <f t="shared" si="1"/>
        <v>33.39</v>
      </c>
      <c r="L21" s="31">
        <f t="shared" si="1"/>
        <v>4.51</v>
      </c>
      <c r="N21" s="19">
        <f t="shared" si="2"/>
        <v>9.5000000000000018</v>
      </c>
      <c r="O21" s="19">
        <f t="shared" si="2"/>
        <v>12.500000000000002</v>
      </c>
      <c r="P21" s="19">
        <f t="shared" si="2"/>
        <v>14</v>
      </c>
      <c r="Q21" s="19">
        <f t="shared" si="2"/>
        <v>18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3"/>
        <v>7</v>
      </c>
      <c r="V21" s="19">
        <f t="shared" si="4"/>
        <v>33.65</v>
      </c>
      <c r="W21" s="32">
        <f t="shared" si="5"/>
        <v>4.8499999999999996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35">
        <f t="shared" si="0"/>
        <v>4</v>
      </c>
      <c r="B22" s="36">
        <f t="shared" si="6"/>
        <v>42011</v>
      </c>
      <c r="C22" s="7">
        <v>9</v>
      </c>
      <c r="D22" s="7">
        <v>13</v>
      </c>
      <c r="E22" s="7">
        <v>14</v>
      </c>
      <c r="F22" s="7">
        <v>17</v>
      </c>
      <c r="G22" s="7"/>
      <c r="H22" s="7"/>
      <c r="I22" s="7"/>
      <c r="J22" s="19">
        <f t="shared" si="1"/>
        <v>7</v>
      </c>
      <c r="K22" s="19">
        <f t="shared" si="1"/>
        <v>40.39</v>
      </c>
      <c r="L22" s="31">
        <f t="shared" si="1"/>
        <v>4.3899999999999997</v>
      </c>
      <c r="N22" s="19">
        <f t="shared" si="2"/>
        <v>9</v>
      </c>
      <c r="O22" s="19">
        <f t="shared" si="2"/>
        <v>13</v>
      </c>
      <c r="P22" s="19">
        <f t="shared" si="2"/>
        <v>14</v>
      </c>
      <c r="Q22" s="19">
        <f t="shared" si="2"/>
        <v>17</v>
      </c>
      <c r="R22" s="19">
        <f t="shared" si="2"/>
        <v>0</v>
      </c>
      <c r="S22" s="19">
        <f t="shared" si="2"/>
        <v>0</v>
      </c>
      <c r="T22" s="19">
        <f t="shared" si="2"/>
        <v>0</v>
      </c>
      <c r="U22" s="19">
        <f t="shared" si="3"/>
        <v>7</v>
      </c>
      <c r="V22" s="19">
        <f t="shared" si="4"/>
        <v>40.65</v>
      </c>
      <c r="W22" s="32">
        <f t="shared" si="5"/>
        <v>4.6499999999999995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35">
        <f t="shared" si="0"/>
        <v>5</v>
      </c>
      <c r="B23" s="36">
        <f t="shared" si="6"/>
        <v>42012</v>
      </c>
      <c r="C23" s="2"/>
      <c r="D23" s="2"/>
      <c r="E23" s="2"/>
      <c r="F23" s="2"/>
      <c r="G23" s="7"/>
      <c r="H23" s="7"/>
      <c r="I23" s="7">
        <f>F10</f>
        <v>7.12</v>
      </c>
      <c r="J23" s="19">
        <f t="shared" si="1"/>
        <v>7.12</v>
      </c>
      <c r="K23" s="19">
        <f t="shared" si="1"/>
        <v>47.51</v>
      </c>
      <c r="L23" s="31">
        <f t="shared" si="1"/>
        <v>4.3899999999999997</v>
      </c>
      <c r="M23" t="s">
        <v>46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7.2</v>
      </c>
      <c r="U23" s="19">
        <f t="shared" si="3"/>
        <v>7.2</v>
      </c>
      <c r="V23" s="19">
        <f t="shared" si="4"/>
        <v>47.85</v>
      </c>
      <c r="W23" s="32">
        <f t="shared" si="5"/>
        <v>4.6499999999999995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35">
        <f t="shared" si="0"/>
        <v>6</v>
      </c>
      <c r="B24" s="36">
        <f t="shared" si="6"/>
        <v>42013</v>
      </c>
      <c r="C24" s="2">
        <v>9</v>
      </c>
      <c r="D24" s="2">
        <v>13</v>
      </c>
      <c r="E24" s="2">
        <v>13.1</v>
      </c>
      <c r="F24" s="2">
        <v>17.149999999999999</v>
      </c>
      <c r="G24" s="7"/>
      <c r="H24" s="7"/>
      <c r="I24" s="7"/>
      <c r="J24" s="19">
        <f t="shared" si="1"/>
        <v>8.0499999999999989</v>
      </c>
      <c r="K24" s="19">
        <f t="shared" si="1"/>
        <v>55.559999999999995</v>
      </c>
      <c r="L24" s="31">
        <f t="shared" si="1"/>
        <v>5.3199999999999976</v>
      </c>
      <c r="N24" s="19">
        <f t="shared" si="2"/>
        <v>9</v>
      </c>
      <c r="O24" s="19">
        <f t="shared" si="2"/>
        <v>13</v>
      </c>
      <c r="P24" s="19">
        <f t="shared" si="2"/>
        <v>13.166666666666666</v>
      </c>
      <c r="Q24" s="19">
        <f t="shared" si="2"/>
        <v>17.249999999999996</v>
      </c>
      <c r="R24" s="19">
        <f t="shared" si="2"/>
        <v>0</v>
      </c>
      <c r="S24" s="19">
        <f t="shared" si="2"/>
        <v>0</v>
      </c>
      <c r="T24" s="19">
        <f t="shared" si="2"/>
        <v>0</v>
      </c>
      <c r="U24" s="19">
        <f t="shared" si="3"/>
        <v>8.0833333333333304</v>
      </c>
      <c r="V24" s="19">
        <f t="shared" si="4"/>
        <v>55.93333333333333</v>
      </c>
      <c r="W24" s="32">
        <f t="shared" si="5"/>
        <v>5.5333333333333297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35">
        <f t="shared" si="0"/>
        <v>7</v>
      </c>
      <c r="B25" s="36">
        <f t="shared" si="6"/>
        <v>42014</v>
      </c>
      <c r="C25" s="2"/>
      <c r="D25" s="2"/>
      <c r="E25" s="2"/>
      <c r="F25" s="2"/>
      <c r="G25" s="7"/>
      <c r="H25" s="7"/>
      <c r="I25" s="7"/>
      <c r="J25" s="19">
        <f t="shared" si="1"/>
        <v>0</v>
      </c>
      <c r="K25" s="19">
        <f t="shared" si="1"/>
        <v>55.559999999999995</v>
      </c>
      <c r="L25" s="31">
        <f t="shared" si="1"/>
        <v>5.3199999999999976</v>
      </c>
      <c r="N25" s="19">
        <f t="shared" si="2"/>
        <v>0</v>
      </c>
      <c r="O25" s="19">
        <f t="shared" si="2"/>
        <v>0</v>
      </c>
      <c r="P25" s="19">
        <f t="shared" si="2"/>
        <v>0</v>
      </c>
      <c r="Q25" s="19">
        <f t="shared" si="2"/>
        <v>0</v>
      </c>
      <c r="R25" s="19">
        <f t="shared" si="2"/>
        <v>0</v>
      </c>
      <c r="S25" s="19">
        <f t="shared" si="2"/>
        <v>0</v>
      </c>
      <c r="T25" s="19">
        <f t="shared" si="2"/>
        <v>0</v>
      </c>
      <c r="U25" s="19">
        <f t="shared" si="3"/>
        <v>0</v>
      </c>
      <c r="V25" s="19">
        <f t="shared" si="4"/>
        <v>55.93333333333333</v>
      </c>
      <c r="W25" s="32">
        <f t="shared" si="5"/>
        <v>5.5333333333333297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35">
        <f t="shared" si="0"/>
        <v>1</v>
      </c>
      <c r="B26" s="36">
        <f t="shared" si="6"/>
        <v>42015</v>
      </c>
      <c r="C26" s="2"/>
      <c r="D26" s="2"/>
      <c r="E26" s="2">
        <v>13.3</v>
      </c>
      <c r="F26" s="2">
        <v>16.3</v>
      </c>
      <c r="G26" s="7"/>
      <c r="H26" s="7"/>
      <c r="I26" s="7"/>
      <c r="J26" s="19">
        <f t="shared" si="1"/>
        <v>2.9999999999999991</v>
      </c>
      <c r="K26" s="19">
        <f t="shared" si="1"/>
        <v>58.559999999999995</v>
      </c>
      <c r="L26" s="31">
        <f t="shared" si="1"/>
        <v>8.3199999999999967</v>
      </c>
      <c r="M26" t="s">
        <v>47</v>
      </c>
      <c r="N26" s="19">
        <f t="shared" si="2"/>
        <v>0</v>
      </c>
      <c r="O26" s="19">
        <f t="shared" si="2"/>
        <v>0</v>
      </c>
      <c r="P26" s="19">
        <f t="shared" si="2"/>
        <v>13.500000000000002</v>
      </c>
      <c r="Q26" s="19">
        <f t="shared" si="2"/>
        <v>16.5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19">
        <f t="shared" si="3"/>
        <v>2.9999999999999982</v>
      </c>
      <c r="V26" s="19">
        <f t="shared" si="4"/>
        <v>58.93333333333333</v>
      </c>
      <c r="W26" s="32">
        <f t="shared" si="5"/>
        <v>8.5333333333333279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35">
        <f t="shared" si="0"/>
        <v>2</v>
      </c>
      <c r="B27" s="36">
        <f t="shared" si="6"/>
        <v>42016</v>
      </c>
      <c r="C27" s="2">
        <v>9</v>
      </c>
      <c r="D27" s="2">
        <v>13.3</v>
      </c>
      <c r="E27" s="2">
        <v>14</v>
      </c>
      <c r="F27" s="2">
        <v>16.3</v>
      </c>
      <c r="G27" s="7"/>
      <c r="H27" s="7"/>
      <c r="I27" s="7"/>
      <c r="J27" s="19">
        <f t="shared" si="1"/>
        <v>7</v>
      </c>
      <c r="K27" s="19">
        <f t="shared" si="1"/>
        <v>65.56</v>
      </c>
      <c r="L27" s="31">
        <f t="shared" si="1"/>
        <v>8.1999999999999975</v>
      </c>
      <c r="N27" s="19">
        <f t="shared" si="2"/>
        <v>9</v>
      </c>
      <c r="O27" s="19">
        <f t="shared" si="2"/>
        <v>13.500000000000002</v>
      </c>
      <c r="P27" s="19">
        <f t="shared" si="2"/>
        <v>14</v>
      </c>
      <c r="Q27" s="19">
        <f t="shared" si="2"/>
        <v>16.5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3"/>
        <v>7</v>
      </c>
      <c r="V27" s="19">
        <f t="shared" si="4"/>
        <v>65.933333333333337</v>
      </c>
      <c r="W27" s="32">
        <f t="shared" si="5"/>
        <v>8.3333333333333286</v>
      </c>
    </row>
    <row r="28" spans="1:30" ht="11.25" customHeight="1" x14ac:dyDescent="0.2">
      <c r="A28" s="35">
        <f t="shared" si="0"/>
        <v>3</v>
      </c>
      <c r="B28" s="36">
        <f t="shared" si="6"/>
        <v>42017</v>
      </c>
      <c r="C28" s="7">
        <v>9.3000000000000007</v>
      </c>
      <c r="D28" s="7">
        <v>13.45</v>
      </c>
      <c r="E28" s="7">
        <v>14.15</v>
      </c>
      <c r="F28" s="7">
        <v>18</v>
      </c>
      <c r="G28" s="7"/>
      <c r="H28" s="7"/>
      <c r="I28" s="7"/>
      <c r="J28" s="19">
        <f t="shared" si="1"/>
        <v>7.9999999999999982</v>
      </c>
      <c r="K28" s="19">
        <f t="shared" si="1"/>
        <v>73.56</v>
      </c>
      <c r="L28" s="31">
        <f t="shared" si="1"/>
        <v>9.0799999999999947</v>
      </c>
      <c r="N28" s="19">
        <f t="shared" si="2"/>
        <v>9.5000000000000018</v>
      </c>
      <c r="O28" s="19">
        <f t="shared" si="2"/>
        <v>13.749999999999998</v>
      </c>
      <c r="P28" s="19">
        <f t="shared" si="2"/>
        <v>14.25</v>
      </c>
      <c r="Q28" s="19">
        <f t="shared" si="2"/>
        <v>18</v>
      </c>
      <c r="R28" s="19">
        <f t="shared" si="2"/>
        <v>0</v>
      </c>
      <c r="S28" s="19">
        <f t="shared" si="2"/>
        <v>0</v>
      </c>
      <c r="T28" s="19">
        <f t="shared" si="2"/>
        <v>0</v>
      </c>
      <c r="U28" s="19">
        <f t="shared" si="3"/>
        <v>7.9999999999999964</v>
      </c>
      <c r="V28" s="19">
        <f t="shared" si="4"/>
        <v>73.933333333333337</v>
      </c>
      <c r="W28" s="32">
        <f t="shared" si="5"/>
        <v>9.1333333333333258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35">
        <f t="shared" si="0"/>
        <v>4</v>
      </c>
      <c r="B29" s="36">
        <f t="shared" si="6"/>
        <v>42018</v>
      </c>
      <c r="C29" s="7">
        <v>10</v>
      </c>
      <c r="D29" s="7">
        <v>13.3</v>
      </c>
      <c r="E29" s="7">
        <v>14.3</v>
      </c>
      <c r="F29" s="7">
        <v>17</v>
      </c>
      <c r="G29" s="7"/>
      <c r="H29" s="7"/>
      <c r="I29" s="7"/>
      <c r="J29" s="19">
        <f t="shared" si="1"/>
        <v>5.9999999999999991</v>
      </c>
      <c r="K29" s="19">
        <f t="shared" si="1"/>
        <v>79.56</v>
      </c>
      <c r="L29" s="31">
        <f t="shared" si="1"/>
        <v>7.5599999999999943</v>
      </c>
      <c r="N29" s="19">
        <f t="shared" si="2"/>
        <v>10</v>
      </c>
      <c r="O29" s="19">
        <f t="shared" si="2"/>
        <v>13.500000000000002</v>
      </c>
      <c r="P29" s="19">
        <f t="shared" si="2"/>
        <v>14.500000000000002</v>
      </c>
      <c r="Q29" s="19">
        <f t="shared" si="2"/>
        <v>17</v>
      </c>
      <c r="R29" s="19">
        <f t="shared" si="2"/>
        <v>0</v>
      </c>
      <c r="S29" s="19">
        <f t="shared" si="2"/>
        <v>0</v>
      </c>
      <c r="T29" s="19">
        <f t="shared" si="2"/>
        <v>0</v>
      </c>
      <c r="U29" s="19">
        <f t="shared" si="3"/>
        <v>5.9999999999999982</v>
      </c>
      <c r="V29" s="19">
        <f t="shared" si="4"/>
        <v>79.933333333333337</v>
      </c>
      <c r="W29" s="32">
        <f t="shared" si="5"/>
        <v>7.9333333333333238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35">
        <f t="shared" si="0"/>
        <v>5</v>
      </c>
      <c r="B30" s="36">
        <f t="shared" si="6"/>
        <v>42019</v>
      </c>
      <c r="C30" s="7">
        <v>8.3000000000000007</v>
      </c>
      <c r="D30" s="7">
        <v>13.15</v>
      </c>
      <c r="E30" s="7">
        <v>14</v>
      </c>
      <c r="F30" s="7">
        <v>17.3</v>
      </c>
      <c r="G30" s="7"/>
      <c r="H30" s="7"/>
      <c r="I30" s="7"/>
      <c r="J30" s="19">
        <f t="shared" si="1"/>
        <v>8.15</v>
      </c>
      <c r="K30" s="19">
        <f t="shared" si="1"/>
        <v>88.11</v>
      </c>
      <c r="L30" s="31">
        <f t="shared" si="1"/>
        <v>8.5899999999999945</v>
      </c>
      <c r="N30" s="19">
        <f t="shared" si="2"/>
        <v>8.5000000000000018</v>
      </c>
      <c r="O30" s="19">
        <f t="shared" si="2"/>
        <v>13.25</v>
      </c>
      <c r="P30" s="19">
        <f t="shared" si="2"/>
        <v>14</v>
      </c>
      <c r="Q30" s="19">
        <f t="shared" si="2"/>
        <v>17.5</v>
      </c>
      <c r="R30" s="19">
        <f t="shared" si="2"/>
        <v>0</v>
      </c>
      <c r="S30" s="19">
        <f t="shared" si="2"/>
        <v>0</v>
      </c>
      <c r="T30" s="19">
        <f t="shared" si="2"/>
        <v>0</v>
      </c>
      <c r="U30" s="19">
        <f t="shared" si="3"/>
        <v>8.25</v>
      </c>
      <c r="V30" s="19">
        <f t="shared" si="4"/>
        <v>88.183333333333337</v>
      </c>
      <c r="W30" s="32">
        <f t="shared" si="5"/>
        <v>8.9833333333333236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35">
        <f t="shared" si="0"/>
        <v>6</v>
      </c>
      <c r="B31" s="36">
        <f t="shared" si="6"/>
        <v>42020</v>
      </c>
      <c r="C31" s="3"/>
      <c r="D31" s="3"/>
      <c r="E31" s="2"/>
      <c r="F31" s="2"/>
      <c r="G31" s="7"/>
      <c r="H31" s="7"/>
      <c r="I31" s="7"/>
      <c r="J31" s="19">
        <f t="shared" si="1"/>
        <v>0</v>
      </c>
      <c r="K31" s="19">
        <f t="shared" si="1"/>
        <v>88.11</v>
      </c>
      <c r="L31" s="31">
        <f t="shared" si="1"/>
        <v>1.469999999999994</v>
      </c>
      <c r="M31" t="s">
        <v>56</v>
      </c>
      <c r="N31" s="19">
        <f t="shared" si="2"/>
        <v>0</v>
      </c>
      <c r="O31" s="19">
        <f t="shared" si="2"/>
        <v>0</v>
      </c>
      <c r="P31" s="19">
        <f t="shared" si="2"/>
        <v>0</v>
      </c>
      <c r="Q31" s="19">
        <f t="shared" si="2"/>
        <v>0</v>
      </c>
      <c r="R31" s="19">
        <f t="shared" si="2"/>
        <v>0</v>
      </c>
      <c r="S31" s="19">
        <f t="shared" si="2"/>
        <v>0</v>
      </c>
      <c r="T31" s="19">
        <f t="shared" si="2"/>
        <v>0</v>
      </c>
      <c r="U31" s="19">
        <f t="shared" si="3"/>
        <v>0</v>
      </c>
      <c r="V31" s="19">
        <f t="shared" si="4"/>
        <v>88.183333333333337</v>
      </c>
      <c r="W31" s="32">
        <f t="shared" si="5"/>
        <v>1.7833333333333234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35">
        <f t="shared" si="0"/>
        <v>7</v>
      </c>
      <c r="B32" s="36">
        <f t="shared" si="6"/>
        <v>42021</v>
      </c>
      <c r="C32" s="2"/>
      <c r="D32" s="3"/>
      <c r="E32" s="2"/>
      <c r="F32" s="2"/>
      <c r="G32" s="7"/>
      <c r="H32" s="7"/>
      <c r="I32" s="7"/>
      <c r="J32" s="19">
        <f t="shared" si="1"/>
        <v>0</v>
      </c>
      <c r="K32" s="19">
        <f t="shared" si="1"/>
        <v>88.11</v>
      </c>
      <c r="L32" s="31">
        <f t="shared" si="1"/>
        <v>1.469999999999994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9">
        <f t="shared" si="2"/>
        <v>0</v>
      </c>
      <c r="R32" s="19">
        <f t="shared" si="2"/>
        <v>0</v>
      </c>
      <c r="S32" s="19">
        <f t="shared" si="2"/>
        <v>0</v>
      </c>
      <c r="T32" s="19">
        <f t="shared" si="2"/>
        <v>0</v>
      </c>
      <c r="U32" s="19">
        <f t="shared" si="3"/>
        <v>0</v>
      </c>
      <c r="V32" s="19">
        <f t="shared" si="4"/>
        <v>88.183333333333337</v>
      </c>
      <c r="W32" s="32">
        <f t="shared" si="5"/>
        <v>1.7833333333333234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35">
        <f t="shared" si="0"/>
        <v>1</v>
      </c>
      <c r="B33" s="36">
        <f t="shared" si="6"/>
        <v>42022</v>
      </c>
      <c r="C33" s="2"/>
      <c r="D33" s="2"/>
      <c r="E33" s="2"/>
      <c r="F33" s="2"/>
      <c r="G33" s="7">
        <v>21</v>
      </c>
      <c r="H33" s="7">
        <v>22.4</v>
      </c>
      <c r="I33" s="7"/>
      <c r="J33" s="19">
        <f t="shared" si="1"/>
        <v>1.3999999999999986</v>
      </c>
      <c r="K33" s="19">
        <f t="shared" si="1"/>
        <v>89.509999999999991</v>
      </c>
      <c r="L33" s="31">
        <f t="shared" si="1"/>
        <v>3.2699999999999925</v>
      </c>
      <c r="M33" t="s">
        <v>57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19">
        <f t="shared" si="2"/>
        <v>0</v>
      </c>
      <c r="R33" s="19">
        <f t="shared" si="2"/>
        <v>21</v>
      </c>
      <c r="S33" s="19">
        <f t="shared" si="2"/>
        <v>22.666666666666664</v>
      </c>
      <c r="T33" s="19">
        <f t="shared" si="2"/>
        <v>0</v>
      </c>
      <c r="U33" s="19">
        <f t="shared" si="3"/>
        <v>1.6666666666666643</v>
      </c>
      <c r="V33" s="19">
        <f t="shared" si="4"/>
        <v>89.85</v>
      </c>
      <c r="W33" s="32">
        <f t="shared" si="5"/>
        <v>3.4499999999999877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35">
        <f t="shared" si="0"/>
        <v>2</v>
      </c>
      <c r="B34" s="36">
        <f t="shared" si="6"/>
        <v>42023</v>
      </c>
      <c r="C34" s="2">
        <v>9.1999999999999993</v>
      </c>
      <c r="D34" s="2">
        <v>13.3</v>
      </c>
      <c r="E34" s="2">
        <v>14.15</v>
      </c>
      <c r="F34" s="2">
        <v>17.3</v>
      </c>
      <c r="G34" s="7"/>
      <c r="H34" s="7"/>
      <c r="I34" s="7"/>
      <c r="J34" s="19">
        <f t="shared" si="1"/>
        <v>7.2500000000000027</v>
      </c>
      <c r="K34" s="19">
        <f t="shared" si="1"/>
        <v>97.16</v>
      </c>
      <c r="L34" s="31">
        <f t="shared" si="1"/>
        <v>3.3999999999999955</v>
      </c>
      <c r="N34" s="19">
        <f t="shared" si="2"/>
        <v>9.3333333333333321</v>
      </c>
      <c r="O34" s="19">
        <f t="shared" si="2"/>
        <v>13.500000000000002</v>
      </c>
      <c r="P34" s="19">
        <f t="shared" si="2"/>
        <v>14.25</v>
      </c>
      <c r="Q34" s="19">
        <f t="shared" si="2"/>
        <v>17.5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3"/>
        <v>7.4166666666666714</v>
      </c>
      <c r="V34" s="19">
        <f t="shared" si="4"/>
        <v>97.266666666666666</v>
      </c>
      <c r="W34" s="32">
        <f t="shared" si="5"/>
        <v>3.666666666666659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35">
        <f t="shared" si="0"/>
        <v>3</v>
      </c>
      <c r="B35" s="36">
        <f t="shared" si="6"/>
        <v>42024</v>
      </c>
      <c r="C35" s="7">
        <v>8.3000000000000007</v>
      </c>
      <c r="D35" s="7">
        <v>13.15</v>
      </c>
      <c r="E35" s="7">
        <v>14</v>
      </c>
      <c r="F35" s="7">
        <v>17.3</v>
      </c>
      <c r="G35" s="7"/>
      <c r="H35" s="7"/>
      <c r="I35" s="7"/>
      <c r="J35" s="19">
        <f t="shared" si="1"/>
        <v>8.15</v>
      </c>
      <c r="K35" s="19">
        <f t="shared" si="1"/>
        <v>105.31</v>
      </c>
      <c r="L35" s="31">
        <f t="shared" si="1"/>
        <v>4.4299999999999953</v>
      </c>
      <c r="N35" s="19">
        <f t="shared" si="2"/>
        <v>8.5000000000000018</v>
      </c>
      <c r="O35" s="19">
        <f t="shared" si="2"/>
        <v>13.25</v>
      </c>
      <c r="P35" s="19">
        <f t="shared" si="2"/>
        <v>14</v>
      </c>
      <c r="Q35" s="19">
        <f t="shared" si="2"/>
        <v>17.5</v>
      </c>
      <c r="R35" s="19">
        <f t="shared" si="2"/>
        <v>0</v>
      </c>
      <c r="S35" s="19">
        <f t="shared" si="2"/>
        <v>0</v>
      </c>
      <c r="T35" s="19">
        <f t="shared" si="2"/>
        <v>0</v>
      </c>
      <c r="U35" s="19">
        <f t="shared" si="3"/>
        <v>8.25</v>
      </c>
      <c r="V35" s="19">
        <f t="shared" si="4"/>
        <v>105.51666666666667</v>
      </c>
      <c r="W35" s="32">
        <f t="shared" si="5"/>
        <v>4.7166666666666588</v>
      </c>
      <c r="X35" s="1">
        <v>30</v>
      </c>
      <c r="Y35" s="1">
        <v>31</v>
      </c>
      <c r="Z35" s="1"/>
      <c r="AA35" s="1"/>
      <c r="AB35" s="1"/>
      <c r="AC35" s="12"/>
      <c r="AD35" s="12"/>
    </row>
    <row r="36" spans="1:30" ht="11.25" customHeight="1" x14ac:dyDescent="0.2">
      <c r="A36" s="35">
        <f t="shared" si="0"/>
        <v>4</v>
      </c>
      <c r="B36" s="36">
        <f t="shared" si="6"/>
        <v>42025</v>
      </c>
      <c r="C36" s="7">
        <v>8.4499999999999993</v>
      </c>
      <c r="D36" s="7">
        <v>13.3</v>
      </c>
      <c r="E36" s="7">
        <v>14.15</v>
      </c>
      <c r="F36" s="7">
        <v>16</v>
      </c>
      <c r="G36" s="7"/>
      <c r="H36" s="7"/>
      <c r="I36" s="7"/>
      <c r="J36" s="19">
        <f t="shared" si="1"/>
        <v>6.3000000000000025</v>
      </c>
      <c r="K36" s="19">
        <f t="shared" si="1"/>
        <v>112.01</v>
      </c>
      <c r="L36" s="31">
        <f t="shared" si="1"/>
        <v>4.0099999999999971</v>
      </c>
      <c r="N36" s="19">
        <f t="shared" si="2"/>
        <v>8.7499999999999982</v>
      </c>
      <c r="O36" s="19">
        <f t="shared" si="2"/>
        <v>13.500000000000002</v>
      </c>
      <c r="P36" s="19">
        <f t="shared" si="2"/>
        <v>14.25</v>
      </c>
      <c r="Q36" s="19">
        <f t="shared" si="2"/>
        <v>16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9">
        <f t="shared" si="3"/>
        <v>6.5000000000000036</v>
      </c>
      <c r="V36" s="19">
        <f t="shared" si="4"/>
        <v>112.01666666666667</v>
      </c>
      <c r="W36" s="32">
        <f t="shared" si="5"/>
        <v>4.0166666666666622</v>
      </c>
    </row>
    <row r="37" spans="1:30" ht="11.25" customHeight="1" x14ac:dyDescent="0.2">
      <c r="A37" s="35">
        <f t="shared" si="0"/>
        <v>5</v>
      </c>
      <c r="B37" s="36">
        <f t="shared" si="6"/>
        <v>42026</v>
      </c>
      <c r="C37" s="2">
        <v>9</v>
      </c>
      <c r="D37" s="2">
        <v>12</v>
      </c>
      <c r="E37" s="2">
        <v>14</v>
      </c>
      <c r="F37" s="2">
        <v>17.3</v>
      </c>
      <c r="G37" s="7"/>
      <c r="H37" s="7"/>
      <c r="I37" s="7"/>
      <c r="J37" s="19">
        <f t="shared" si="1"/>
        <v>6.3</v>
      </c>
      <c r="K37" s="19">
        <f t="shared" si="1"/>
        <v>118.31</v>
      </c>
      <c r="L37" s="31">
        <f t="shared" si="1"/>
        <v>3.1899999999999973</v>
      </c>
      <c r="N37" s="19">
        <f t="shared" si="2"/>
        <v>9</v>
      </c>
      <c r="O37" s="19">
        <f t="shared" si="2"/>
        <v>12</v>
      </c>
      <c r="P37" s="19">
        <f t="shared" si="2"/>
        <v>14</v>
      </c>
      <c r="Q37" s="19">
        <f t="shared" si="2"/>
        <v>17.5</v>
      </c>
      <c r="R37" s="19">
        <f t="shared" si="2"/>
        <v>0</v>
      </c>
      <c r="S37" s="19">
        <f t="shared" si="2"/>
        <v>0</v>
      </c>
      <c r="T37" s="19">
        <f t="shared" si="2"/>
        <v>0</v>
      </c>
      <c r="U37" s="19">
        <f t="shared" si="3"/>
        <v>6.5</v>
      </c>
      <c r="V37" s="19">
        <f t="shared" si="4"/>
        <v>118.51666666666667</v>
      </c>
      <c r="W37" s="32">
        <f t="shared" si="5"/>
        <v>3.316666666666662</v>
      </c>
    </row>
    <row r="38" spans="1:30" ht="11.25" customHeight="1" x14ac:dyDescent="0.2">
      <c r="A38" s="35">
        <f t="shared" si="0"/>
        <v>6</v>
      </c>
      <c r="B38" s="36">
        <f t="shared" si="6"/>
        <v>42027</v>
      </c>
      <c r="C38" s="4">
        <v>8.4499999999999993</v>
      </c>
      <c r="D38" s="4">
        <v>13.15</v>
      </c>
      <c r="E38" s="4">
        <v>13.45</v>
      </c>
      <c r="F38" s="4">
        <v>17.3</v>
      </c>
      <c r="G38" s="7"/>
      <c r="H38" s="7"/>
      <c r="I38" s="7"/>
      <c r="J38" s="19">
        <f t="shared" si="1"/>
        <v>8.15</v>
      </c>
      <c r="K38" s="19">
        <f t="shared" si="1"/>
        <v>126.46</v>
      </c>
      <c r="L38" s="31">
        <f t="shared" si="1"/>
        <v>4.219999999999998</v>
      </c>
      <c r="N38" s="19">
        <f t="shared" si="2"/>
        <v>8.7499999999999982</v>
      </c>
      <c r="O38" s="19">
        <f t="shared" si="2"/>
        <v>13.25</v>
      </c>
      <c r="P38" s="19">
        <f t="shared" si="2"/>
        <v>13.749999999999998</v>
      </c>
      <c r="Q38" s="19">
        <f t="shared" si="2"/>
        <v>17.5</v>
      </c>
      <c r="R38" s="19">
        <f t="shared" si="2"/>
        <v>0</v>
      </c>
      <c r="S38" s="19">
        <f t="shared" si="2"/>
        <v>0</v>
      </c>
      <c r="T38" s="19">
        <f t="shared" si="2"/>
        <v>0</v>
      </c>
      <c r="U38" s="19">
        <f t="shared" si="3"/>
        <v>8.2500000000000018</v>
      </c>
      <c r="V38" s="19">
        <f t="shared" si="4"/>
        <v>126.76666666666667</v>
      </c>
      <c r="W38" s="32">
        <f t="shared" si="5"/>
        <v>4.3666666666666636</v>
      </c>
    </row>
    <row r="39" spans="1:30" ht="11.25" customHeight="1" x14ac:dyDescent="0.2">
      <c r="A39" s="35">
        <f t="shared" si="0"/>
        <v>7</v>
      </c>
      <c r="B39" s="36">
        <f t="shared" si="6"/>
        <v>42028</v>
      </c>
      <c r="C39" s="2"/>
      <c r="D39" s="2"/>
      <c r="E39" s="2"/>
      <c r="F39" s="2"/>
      <c r="G39" s="7"/>
      <c r="H39" s="7"/>
      <c r="I39" s="7"/>
      <c r="J39" s="19">
        <f t="shared" si="1"/>
        <v>0</v>
      </c>
      <c r="K39" s="19">
        <f t="shared" si="1"/>
        <v>126.46</v>
      </c>
      <c r="L39" s="31">
        <f t="shared" si="1"/>
        <v>4.219999999999998</v>
      </c>
      <c r="N39" s="19">
        <f t="shared" si="2"/>
        <v>0</v>
      </c>
      <c r="O39" s="19">
        <f t="shared" si="2"/>
        <v>0</v>
      </c>
      <c r="P39" s="19">
        <f t="shared" si="2"/>
        <v>0</v>
      </c>
      <c r="Q39" s="19">
        <f t="shared" si="2"/>
        <v>0</v>
      </c>
      <c r="R39" s="19">
        <f t="shared" si="2"/>
        <v>0</v>
      </c>
      <c r="S39" s="19">
        <f t="shared" si="2"/>
        <v>0</v>
      </c>
      <c r="T39" s="19">
        <f t="shared" si="2"/>
        <v>0</v>
      </c>
      <c r="U39" s="19">
        <f t="shared" si="3"/>
        <v>0</v>
      </c>
      <c r="V39" s="19">
        <f t="shared" si="4"/>
        <v>126.76666666666667</v>
      </c>
      <c r="W39" s="32">
        <f t="shared" si="5"/>
        <v>4.3666666666666636</v>
      </c>
    </row>
    <row r="40" spans="1:30" ht="11.25" customHeight="1" x14ac:dyDescent="0.2">
      <c r="A40" s="35">
        <f t="shared" si="0"/>
        <v>1</v>
      </c>
      <c r="B40" s="36">
        <f t="shared" si="6"/>
        <v>42029</v>
      </c>
      <c r="C40" s="2"/>
      <c r="D40" s="2"/>
      <c r="E40" s="2"/>
      <c r="F40" s="2"/>
      <c r="G40" s="7">
        <v>16</v>
      </c>
      <c r="H40" s="7">
        <v>17.3</v>
      </c>
      <c r="I40" s="7"/>
      <c r="J40" s="19">
        <f t="shared" si="1"/>
        <v>1.3</v>
      </c>
      <c r="K40" s="19">
        <f t="shared" si="1"/>
        <v>128.16</v>
      </c>
      <c r="L40" s="31">
        <f t="shared" si="1"/>
        <v>5.5199999999999978</v>
      </c>
      <c r="M40" t="s">
        <v>44</v>
      </c>
      <c r="N40" s="19">
        <f t="shared" si="2"/>
        <v>0</v>
      </c>
      <c r="O40" s="19">
        <f t="shared" si="2"/>
        <v>0</v>
      </c>
      <c r="P40" s="19">
        <f t="shared" si="2"/>
        <v>0</v>
      </c>
      <c r="Q40" s="19">
        <f t="shared" si="2"/>
        <v>0</v>
      </c>
      <c r="R40" s="19">
        <f t="shared" si="2"/>
        <v>16</v>
      </c>
      <c r="S40" s="19">
        <f t="shared" si="2"/>
        <v>17.5</v>
      </c>
      <c r="T40" s="19">
        <f t="shared" si="2"/>
        <v>0</v>
      </c>
      <c r="U40" s="19">
        <f t="shared" si="3"/>
        <v>1.5</v>
      </c>
      <c r="V40" s="19">
        <f t="shared" si="4"/>
        <v>128.26666666666665</v>
      </c>
      <c r="W40" s="32">
        <f t="shared" si="5"/>
        <v>5.8666666666666636</v>
      </c>
    </row>
    <row r="41" spans="1:30" ht="11.25" customHeight="1" x14ac:dyDescent="0.2">
      <c r="A41" s="35">
        <f t="shared" si="0"/>
        <v>2</v>
      </c>
      <c r="B41" s="36">
        <f t="shared" si="6"/>
        <v>42030</v>
      </c>
      <c r="C41" s="3">
        <v>9.1</v>
      </c>
      <c r="D41" s="3">
        <v>13.3</v>
      </c>
      <c r="E41" s="2">
        <v>14</v>
      </c>
      <c r="F41" s="2">
        <v>18.149999999999999</v>
      </c>
      <c r="G41" s="7"/>
      <c r="H41" s="7"/>
      <c r="I41" s="7"/>
      <c r="J41" s="19">
        <f t="shared" si="1"/>
        <v>8.35</v>
      </c>
      <c r="K41" s="19">
        <f t="shared" si="1"/>
        <v>136.51</v>
      </c>
      <c r="L41" s="31">
        <f t="shared" si="1"/>
        <v>7.1499999999999977</v>
      </c>
      <c r="N41" s="19">
        <f t="shared" si="2"/>
        <v>9.1666666666666661</v>
      </c>
      <c r="O41" s="19">
        <f t="shared" si="2"/>
        <v>13.500000000000002</v>
      </c>
      <c r="P41" s="19">
        <f t="shared" si="2"/>
        <v>14</v>
      </c>
      <c r="Q41" s="19">
        <f t="shared" si="2"/>
        <v>18.249999999999996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3"/>
        <v>8.5833333333333321</v>
      </c>
      <c r="V41" s="19">
        <f t="shared" si="4"/>
        <v>136.85</v>
      </c>
      <c r="W41" s="32">
        <f t="shared" si="5"/>
        <v>7.2499999999999956</v>
      </c>
    </row>
    <row r="42" spans="1:30" ht="11.25" customHeight="1" x14ac:dyDescent="0.2">
      <c r="A42" s="35">
        <f t="shared" si="0"/>
        <v>3</v>
      </c>
      <c r="B42" s="36">
        <f t="shared" si="6"/>
        <v>42031</v>
      </c>
      <c r="C42" s="7">
        <v>9.3000000000000007</v>
      </c>
      <c r="D42" s="7">
        <v>13.3</v>
      </c>
      <c r="E42" s="7">
        <v>14</v>
      </c>
      <c r="F42" s="7">
        <v>18</v>
      </c>
      <c r="G42" s="7"/>
      <c r="H42" s="7"/>
      <c r="I42" s="7"/>
      <c r="J42" s="19">
        <f t="shared" si="1"/>
        <v>8</v>
      </c>
      <c r="K42" s="19">
        <f t="shared" si="1"/>
        <v>144.51</v>
      </c>
      <c r="L42" s="31">
        <f t="shared" si="1"/>
        <v>8.0299999999999976</v>
      </c>
      <c r="N42" s="19">
        <f t="shared" si="2"/>
        <v>9.5000000000000018</v>
      </c>
      <c r="O42" s="19">
        <f t="shared" si="2"/>
        <v>13.500000000000002</v>
      </c>
      <c r="P42" s="19">
        <f t="shared" si="2"/>
        <v>14</v>
      </c>
      <c r="Q42" s="19">
        <f t="shared" si="2"/>
        <v>18</v>
      </c>
      <c r="R42" s="19">
        <f t="shared" si="2"/>
        <v>0</v>
      </c>
      <c r="S42" s="19">
        <f t="shared" si="2"/>
        <v>0</v>
      </c>
      <c r="T42" s="19">
        <f t="shared" si="2"/>
        <v>0</v>
      </c>
      <c r="U42" s="19">
        <f t="shared" si="3"/>
        <v>8</v>
      </c>
      <c r="V42" s="19">
        <f t="shared" si="4"/>
        <v>144.85</v>
      </c>
      <c r="W42" s="32">
        <f t="shared" si="5"/>
        <v>8.0499999999999954</v>
      </c>
    </row>
    <row r="43" spans="1:30" ht="11.25" customHeight="1" x14ac:dyDescent="0.2">
      <c r="A43" s="35">
        <f t="shared" si="0"/>
        <v>4</v>
      </c>
      <c r="B43" s="36">
        <f t="shared" si="6"/>
        <v>42032</v>
      </c>
      <c r="C43" s="7">
        <v>10</v>
      </c>
      <c r="D43" s="7">
        <v>12</v>
      </c>
      <c r="E43" s="7">
        <v>13.3</v>
      </c>
      <c r="F43" s="7">
        <v>17.3</v>
      </c>
      <c r="G43" s="7"/>
      <c r="H43" s="7"/>
      <c r="I43" s="7"/>
      <c r="J43" s="19">
        <f t="shared" si="1"/>
        <v>5.9999999999999991</v>
      </c>
      <c r="K43" s="19">
        <f t="shared" si="1"/>
        <v>150.51</v>
      </c>
      <c r="L43" s="31">
        <f t="shared" si="1"/>
        <v>6.5099999999999962</v>
      </c>
      <c r="N43" s="19">
        <f t="shared" si="2"/>
        <v>10</v>
      </c>
      <c r="O43" s="19">
        <f t="shared" si="2"/>
        <v>12</v>
      </c>
      <c r="P43" s="19">
        <f t="shared" si="2"/>
        <v>13.500000000000002</v>
      </c>
      <c r="Q43" s="19">
        <f t="shared" si="2"/>
        <v>17.5</v>
      </c>
      <c r="R43" s="19">
        <f t="shared" si="2"/>
        <v>0</v>
      </c>
      <c r="S43" s="19">
        <f t="shared" si="2"/>
        <v>0</v>
      </c>
      <c r="T43" s="19">
        <f t="shared" si="2"/>
        <v>0</v>
      </c>
      <c r="U43" s="19">
        <f t="shared" si="3"/>
        <v>5.9999999999999982</v>
      </c>
      <c r="V43" s="19">
        <f t="shared" si="4"/>
        <v>150.85</v>
      </c>
      <c r="W43" s="32">
        <f t="shared" si="5"/>
        <v>6.8499999999999934</v>
      </c>
    </row>
    <row r="44" spans="1:30" ht="11.25" customHeight="1" x14ac:dyDescent="0.2">
      <c r="A44" s="35">
        <f t="shared" si="0"/>
        <v>5</v>
      </c>
      <c r="B44" s="36">
        <f t="shared" si="6"/>
        <v>42033</v>
      </c>
      <c r="C44" s="7">
        <v>9.3000000000000007</v>
      </c>
      <c r="D44" s="7">
        <v>13</v>
      </c>
      <c r="E44" s="7">
        <v>14</v>
      </c>
      <c r="F44" s="7">
        <v>17.3</v>
      </c>
      <c r="G44" s="7"/>
      <c r="H44" s="7"/>
      <c r="I44" s="7"/>
      <c r="J44" s="19">
        <f t="shared" si="1"/>
        <v>7</v>
      </c>
      <c r="K44" s="19">
        <f t="shared" si="1"/>
        <v>157.51</v>
      </c>
      <c r="L44" s="31">
        <f t="shared" si="1"/>
        <v>6.3899999999999961</v>
      </c>
      <c r="N44" s="19">
        <f t="shared" si="2"/>
        <v>9.5000000000000018</v>
      </c>
      <c r="O44" s="19">
        <f t="shared" si="2"/>
        <v>13</v>
      </c>
      <c r="P44" s="19">
        <f t="shared" si="2"/>
        <v>14</v>
      </c>
      <c r="Q44" s="19">
        <f t="shared" si="2"/>
        <v>17.5</v>
      </c>
      <c r="R44" s="19">
        <f t="shared" si="2"/>
        <v>0</v>
      </c>
      <c r="S44" s="19">
        <f t="shared" si="2"/>
        <v>0</v>
      </c>
      <c r="T44" s="19">
        <f t="shared" si="2"/>
        <v>0</v>
      </c>
      <c r="U44" s="19">
        <f t="shared" si="3"/>
        <v>7</v>
      </c>
      <c r="V44" s="19">
        <f t="shared" si="4"/>
        <v>157.85</v>
      </c>
      <c r="W44" s="32">
        <f t="shared" si="5"/>
        <v>6.6499999999999932</v>
      </c>
    </row>
    <row r="45" spans="1:30" ht="11.25" customHeight="1" x14ac:dyDescent="0.2">
      <c r="A45" s="35">
        <f t="shared" si="0"/>
        <v>6</v>
      </c>
      <c r="B45" s="36">
        <f t="shared" si="6"/>
        <v>42034</v>
      </c>
      <c r="C45" s="7">
        <v>10</v>
      </c>
      <c r="D45" s="7">
        <v>13.3</v>
      </c>
      <c r="E45" s="7">
        <v>14.15</v>
      </c>
      <c r="F45" s="7">
        <v>17.3</v>
      </c>
      <c r="G45" s="7"/>
      <c r="H45" s="7"/>
      <c r="I45" s="7"/>
      <c r="J45" s="19">
        <f t="shared" si="1"/>
        <v>6.45</v>
      </c>
      <c r="K45" s="19">
        <f t="shared" si="1"/>
        <v>164.35999999999999</v>
      </c>
      <c r="L45" s="31">
        <f t="shared" si="1"/>
        <v>6.1199999999999957</v>
      </c>
      <c r="N45" s="19">
        <f t="shared" si="2"/>
        <v>10</v>
      </c>
      <c r="O45" s="19">
        <f t="shared" si="2"/>
        <v>13.500000000000002</v>
      </c>
      <c r="P45" s="19">
        <f t="shared" si="2"/>
        <v>14.25</v>
      </c>
      <c r="Q45" s="19">
        <f t="shared" si="2"/>
        <v>17.5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3"/>
        <v>6.75</v>
      </c>
      <c r="V45" s="19">
        <f t="shared" si="4"/>
        <v>164.6</v>
      </c>
      <c r="W45" s="32">
        <f t="shared" si="5"/>
        <v>6.1999999999999931</v>
      </c>
    </row>
    <row r="46" spans="1:30" ht="11.25" customHeight="1" x14ac:dyDescent="0.2">
      <c r="A46" s="35">
        <f t="shared" si="0"/>
        <v>7</v>
      </c>
      <c r="B46" s="36">
        <f t="shared" si="6"/>
        <v>42035</v>
      </c>
      <c r="C46" s="7"/>
      <c r="D46" s="7"/>
      <c r="E46" s="7"/>
      <c r="F46" s="7"/>
      <c r="G46" s="7"/>
      <c r="H46" s="7"/>
      <c r="I46" s="7"/>
      <c r="J46" s="19">
        <f t="shared" si="1"/>
        <v>0</v>
      </c>
      <c r="K46" s="19">
        <f t="shared" si="1"/>
        <v>164.35999999999999</v>
      </c>
      <c r="L46" s="31">
        <f t="shared" si="1"/>
        <v>6.1199999999999957</v>
      </c>
      <c r="N46" s="19">
        <f t="shared" si="2"/>
        <v>0</v>
      </c>
      <c r="O46" s="19">
        <f t="shared" si="2"/>
        <v>0</v>
      </c>
      <c r="P46" s="19">
        <f t="shared" si="2"/>
        <v>0</v>
      </c>
      <c r="Q46" s="19">
        <f t="shared" si="2"/>
        <v>0</v>
      </c>
      <c r="R46" s="19">
        <f t="shared" si="2"/>
        <v>0</v>
      </c>
      <c r="S46" s="19">
        <f t="shared" si="2"/>
        <v>0</v>
      </c>
      <c r="T46" s="19">
        <f t="shared" si="2"/>
        <v>0</v>
      </c>
      <c r="U46" s="19">
        <f t="shared" si="3"/>
        <v>0</v>
      </c>
      <c r="V46" s="19">
        <f t="shared" si="4"/>
        <v>164.6</v>
      </c>
      <c r="W46" s="32">
        <f t="shared" si="5"/>
        <v>6.1999999999999931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6.1199999999999957</v>
      </c>
      <c r="E48" t="s">
        <v>59</v>
      </c>
      <c r="I48" s="20">
        <f>(U9/12)/((F9*4.35)+C48)</f>
        <v>20.485086856768273</v>
      </c>
      <c r="J48" s="39" t="s">
        <v>60</v>
      </c>
      <c r="K48" s="40">
        <f>I48/U10</f>
        <v>0.96202064896755168</v>
      </c>
      <c r="L48" t="s">
        <v>61</v>
      </c>
      <c r="U48" s="20">
        <f>C48*U10</f>
        <v>130.31812955155223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63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8:F20" name="Range1_16"/>
    <protectedRange sqref="C23:F27" name="Range1_1_12"/>
    <protectedRange sqref="C31:F34" name="Range1_2_13"/>
    <protectedRange sqref="C37:F41" name="Range1_3_13"/>
  </protectedRanges>
  <mergeCells count="3">
    <mergeCell ref="C14:D14"/>
    <mergeCell ref="E14:F14"/>
    <mergeCell ref="G14:H14"/>
  </mergeCells>
  <conditionalFormatting sqref="A16:K46">
    <cfRule type="expression" dxfId="69" priority="1" stopIfTrue="1">
      <formula>IF(($A16=7),TRUE,FALSE)</formula>
    </cfRule>
    <cfRule type="expression" dxfId="68" priority="2" stopIfTrue="1">
      <formula>IF(($A16=1),TRUE,FALSE)</formula>
    </cfRule>
  </conditionalFormatting>
  <conditionalFormatting sqref="M16:U46">
    <cfRule type="expression" dxfId="67" priority="11" stopIfTrue="1">
      <formula>IF(($A16=7),TRUE,FALSE)</formula>
    </cfRule>
    <cfRule type="expression" dxfId="66" priority="12" stopIfTrue="1">
      <formula>IF(($A16=1),TRUE,FALSE)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/>
  </sheetPr>
  <dimension ref="A1:AD51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'Jul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45505</v>
      </c>
      <c r="C12" s="14"/>
      <c r="D12" s="14"/>
      <c r="E12" s="14"/>
      <c r="F12" s="23"/>
      <c r="G12" s="14"/>
      <c r="H12" s="23"/>
      <c r="I12" s="24" t="s">
        <v>19</v>
      </c>
      <c r="J12" s="25">
        <f>'Jul 24'!C48</f>
        <v>-1094.2400000000018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-1094.400000000003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5</v>
      </c>
      <c r="B16" s="68">
        <f>B12</f>
        <v>45505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-1101.3600000000019</v>
      </c>
      <c r="M16" s="71"/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-1101.6000000000031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6</v>
      </c>
      <c r="B17" s="68">
        <f t="shared" ref="B17:B46" si="6">B16+1</f>
        <v>45506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-1108.4800000000018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-1108.8000000000031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7</v>
      </c>
      <c r="B18" s="68">
        <f t="shared" si="6"/>
        <v>45507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-1108.4800000000018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-1108.8000000000031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1</v>
      </c>
      <c r="B19" s="68">
        <f t="shared" si="6"/>
        <v>45508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-1108.4800000000018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-1108.8000000000031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2</v>
      </c>
      <c r="B20" s="68">
        <f t="shared" si="6"/>
        <v>45509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-1116.0000000000018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-1116.0000000000032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3</v>
      </c>
      <c r="B21" s="68">
        <f t="shared" si="6"/>
        <v>45510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-1123.1200000000019</v>
      </c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-1123.2000000000032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4</v>
      </c>
      <c r="B22" s="68">
        <f t="shared" si="6"/>
        <v>45511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-1130.2400000000021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-1130.4000000000033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5</v>
      </c>
      <c r="B23" s="68">
        <f t="shared" si="6"/>
        <v>45512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-1137.3600000000019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-1137.6000000000033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6</v>
      </c>
      <c r="B24" s="68">
        <f t="shared" si="6"/>
        <v>45513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-1144.4800000000021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-1144.8000000000034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7</v>
      </c>
      <c r="B25" s="68">
        <f t="shared" si="6"/>
        <v>45514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-1144.4800000000021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-1144.8000000000034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1</v>
      </c>
      <c r="B26" s="68">
        <f t="shared" si="6"/>
        <v>45515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-1144.4800000000021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-1144.8000000000034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2</v>
      </c>
      <c r="B27" s="68">
        <f t="shared" si="6"/>
        <v>45516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-1152.000000000002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-1152.0000000000034</v>
      </c>
    </row>
    <row r="28" spans="1:30" ht="11.25" customHeight="1" x14ac:dyDescent="0.2">
      <c r="A28" s="67">
        <f t="shared" si="0"/>
        <v>3</v>
      </c>
      <c r="B28" s="68">
        <f t="shared" si="6"/>
        <v>45517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-1159.1200000000022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-1159.2000000000035</v>
      </c>
      <c r="X28" s="8" t="s">
        <v>92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4</v>
      </c>
      <c r="B29" s="68">
        <f t="shared" si="6"/>
        <v>45518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-1166.2400000000021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-1166.4000000000035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5</v>
      </c>
      <c r="B30" s="68">
        <f t="shared" si="6"/>
        <v>45519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-1173.3600000000022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-1173.6000000000035</v>
      </c>
      <c r="X30" s="1"/>
      <c r="Y30" s="1"/>
      <c r="Z30" s="1"/>
      <c r="AA30" s="1">
        <v>1</v>
      </c>
      <c r="AB30" s="1">
        <v>2</v>
      </c>
      <c r="AC30" s="12">
        <v>3</v>
      </c>
      <c r="AD30" s="12">
        <v>4</v>
      </c>
    </row>
    <row r="31" spans="1:30" ht="11.25" customHeight="1" x14ac:dyDescent="0.2">
      <c r="A31" s="67">
        <f t="shared" si="0"/>
        <v>6</v>
      </c>
      <c r="B31" s="68">
        <f t="shared" si="6"/>
        <v>45520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-1180.4800000000021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-1180.8000000000036</v>
      </c>
      <c r="X31" s="1">
        <v>5</v>
      </c>
      <c r="Y31" s="1">
        <v>6</v>
      </c>
      <c r="Z31" s="1">
        <v>7</v>
      </c>
      <c r="AA31" s="1">
        <v>8</v>
      </c>
      <c r="AB31" s="1">
        <v>9</v>
      </c>
      <c r="AC31" s="12">
        <v>10</v>
      </c>
      <c r="AD31" s="12">
        <v>11</v>
      </c>
    </row>
    <row r="32" spans="1:30" ht="11.25" customHeight="1" x14ac:dyDescent="0.2">
      <c r="A32" s="67">
        <f t="shared" si="0"/>
        <v>7</v>
      </c>
      <c r="B32" s="68">
        <f t="shared" si="6"/>
        <v>45521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-1180.4800000000021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-1180.8000000000036</v>
      </c>
      <c r="X32" s="1">
        <v>12</v>
      </c>
      <c r="Y32" s="1">
        <v>13</v>
      </c>
      <c r="Z32" s="1">
        <v>14</v>
      </c>
      <c r="AA32" s="1">
        <v>15</v>
      </c>
      <c r="AB32" s="1">
        <v>16</v>
      </c>
      <c r="AC32" s="12">
        <v>17</v>
      </c>
      <c r="AD32" s="12">
        <v>18</v>
      </c>
    </row>
    <row r="33" spans="1:30" ht="11.25" customHeight="1" x14ac:dyDescent="0.2">
      <c r="A33" s="67">
        <f t="shared" si="0"/>
        <v>1</v>
      </c>
      <c r="B33" s="68">
        <f t="shared" si="6"/>
        <v>45522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-1180.4800000000021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-1180.8000000000036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2">
        <v>24</v>
      </c>
      <c r="AD33" s="12">
        <v>25</v>
      </c>
    </row>
    <row r="34" spans="1:30" ht="11.25" customHeight="1" x14ac:dyDescent="0.2">
      <c r="A34" s="67">
        <f t="shared" si="0"/>
        <v>2</v>
      </c>
      <c r="B34" s="68">
        <f t="shared" si="6"/>
        <v>45523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-1188.0000000000023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-1188.0000000000036</v>
      </c>
      <c r="X34" s="1">
        <v>26</v>
      </c>
      <c r="Y34" s="1">
        <v>27</v>
      </c>
      <c r="Z34" s="1">
        <v>28</v>
      </c>
      <c r="AA34" s="1">
        <v>29</v>
      </c>
      <c r="AB34" s="1">
        <v>30</v>
      </c>
      <c r="AC34" s="12">
        <v>31</v>
      </c>
      <c r="AD34" s="12"/>
    </row>
    <row r="35" spans="1:30" ht="11.25" customHeight="1" x14ac:dyDescent="0.2">
      <c r="A35" s="67">
        <f t="shared" si="0"/>
        <v>3</v>
      </c>
      <c r="B35" s="68">
        <f t="shared" si="6"/>
        <v>45524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-1195.1200000000022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-1195.2000000000037</v>
      </c>
      <c r="X35" s="48"/>
      <c r="Y35" s="48"/>
      <c r="Z35" s="48"/>
      <c r="AA35" s="48"/>
      <c r="AB35" s="48"/>
      <c r="AC35" s="48"/>
      <c r="AD35" s="48"/>
    </row>
    <row r="36" spans="1:30" ht="11.25" customHeight="1" x14ac:dyDescent="0.2">
      <c r="A36" s="67">
        <f t="shared" si="0"/>
        <v>4</v>
      </c>
      <c r="B36" s="68">
        <f t="shared" si="6"/>
        <v>45525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-1202.2400000000023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-1202.4000000000037</v>
      </c>
    </row>
    <row r="37" spans="1:30" ht="11.25" customHeight="1" x14ac:dyDescent="0.2">
      <c r="A37" s="67">
        <f t="shared" si="0"/>
        <v>5</v>
      </c>
      <c r="B37" s="68">
        <f t="shared" si="6"/>
        <v>45526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-1209.3600000000022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-1209.6000000000038</v>
      </c>
    </row>
    <row r="38" spans="1:30" ht="11.25" customHeight="1" x14ac:dyDescent="0.2">
      <c r="A38" s="67">
        <f t="shared" si="0"/>
        <v>6</v>
      </c>
      <c r="B38" s="68">
        <f t="shared" si="6"/>
        <v>45527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-1216.4800000000023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-1216.8000000000038</v>
      </c>
    </row>
    <row r="39" spans="1:30" ht="11.25" customHeight="1" x14ac:dyDescent="0.2">
      <c r="A39" s="67">
        <f t="shared" si="0"/>
        <v>7</v>
      </c>
      <c r="B39" s="68">
        <f t="shared" si="6"/>
        <v>45528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-1216.4800000000023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-1216.8000000000038</v>
      </c>
    </row>
    <row r="40" spans="1:30" ht="11.25" customHeight="1" x14ac:dyDescent="0.2">
      <c r="A40" s="67">
        <f t="shared" si="0"/>
        <v>1</v>
      </c>
      <c r="B40" s="68">
        <f t="shared" si="6"/>
        <v>45529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-1216.4800000000023</v>
      </c>
      <c r="M40" s="80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-1216.8000000000038</v>
      </c>
    </row>
    <row r="41" spans="1:30" ht="11.25" customHeight="1" x14ac:dyDescent="0.2">
      <c r="A41" s="67">
        <f t="shared" si="0"/>
        <v>2</v>
      </c>
      <c r="B41" s="68">
        <f t="shared" si="6"/>
        <v>45530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-1224.0000000000023</v>
      </c>
      <c r="M41" s="71" t="s">
        <v>93</v>
      </c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-1224.0000000000039</v>
      </c>
    </row>
    <row r="42" spans="1:30" s="46" customFormat="1" ht="11.25" customHeight="1" x14ac:dyDescent="0.2">
      <c r="A42" s="67">
        <f t="shared" si="0"/>
        <v>3</v>
      </c>
      <c r="B42" s="68">
        <f t="shared" si="6"/>
        <v>45531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-1231.1200000000024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45">
        <f t="shared" si="4"/>
        <v>0</v>
      </c>
      <c r="W42" s="61">
        <f t="shared" si="5"/>
        <v>-1231.2000000000039</v>
      </c>
    </row>
    <row r="43" spans="1:30" ht="11.25" customHeight="1" x14ac:dyDescent="0.2">
      <c r="A43" s="67">
        <f t="shared" si="0"/>
        <v>4</v>
      </c>
      <c r="B43" s="68">
        <f t="shared" si="6"/>
        <v>45532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-1238.2400000000023</v>
      </c>
      <c r="M43" s="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-1238.400000000004</v>
      </c>
    </row>
    <row r="44" spans="1:30" ht="11.25" customHeight="1" x14ac:dyDescent="0.2">
      <c r="A44" s="67">
        <f t="shared" si="0"/>
        <v>5</v>
      </c>
      <c r="B44" s="68">
        <f t="shared" si="6"/>
        <v>45533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-1245.3600000000024</v>
      </c>
      <c r="M44" s="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-1245.600000000004</v>
      </c>
    </row>
    <row r="45" spans="1:30" ht="11.25" customHeight="1" x14ac:dyDescent="0.2">
      <c r="A45" s="67">
        <f t="shared" si="0"/>
        <v>6</v>
      </c>
      <c r="B45" s="68">
        <f t="shared" si="6"/>
        <v>45534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-1252.4800000000025</v>
      </c>
      <c r="M45" s="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-1252.800000000004</v>
      </c>
    </row>
    <row r="46" spans="1:30" ht="11.25" customHeight="1" x14ac:dyDescent="0.2">
      <c r="A46" s="67">
        <f t="shared" si="0"/>
        <v>7</v>
      </c>
      <c r="B46" s="68">
        <f t="shared" si="6"/>
        <v>45535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-1252.4800000000025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-1252.800000000004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-1252.4800000000025</v>
      </c>
      <c r="E48" t="s">
        <v>59</v>
      </c>
      <c r="I48" s="20">
        <f>(U9/12)/((F9*4.35)+C48)</f>
        <v>-3.0416955627745059</v>
      </c>
      <c r="J48" s="39" t="s">
        <v>60</v>
      </c>
      <c r="K48" s="40">
        <f>I48/U10</f>
        <v>-0.14284410701901634</v>
      </c>
      <c r="L48" t="s">
        <v>61</v>
      </c>
      <c r="U48" s="42">
        <f>C48*U10</f>
        <v>-26670.073676589636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18">
    <cfRule type="expression" dxfId="29" priority="43" stopIfTrue="1">
      <formula>IF(($A18=7),TRUE,FALSE)</formula>
    </cfRule>
    <cfRule type="expression" dxfId="28" priority="44" stopIfTrue="1">
      <formula>IF(($A18=1),TRUE,FALSE)</formula>
    </cfRule>
  </conditionalFormatting>
  <conditionalFormatting sqref="M41">
    <cfRule type="expression" dxfId="27" priority="1" stopIfTrue="1">
      <formula>IF(($A45=7),TRUE,FALSE)</formula>
    </cfRule>
    <cfRule type="expression" dxfId="26" priority="2" stopIfTrue="1">
      <formula>IF(($A45=1),TRUE,FALSE)</formula>
    </cfRule>
  </conditionalFormatting>
  <conditionalFormatting sqref="M46">
    <cfRule type="expression" dxfId="25" priority="29" stopIfTrue="1">
      <formula>IF(($A46=7),TRUE,FALSE)</formula>
    </cfRule>
    <cfRule type="expression" dxfId="24" priority="30" stopIfTrue="1">
      <formula>IF(($A46=1),TRUE,FALSE)</formula>
    </cfRule>
  </conditionalFormatting>
  <conditionalFormatting sqref="N16:U16 A16:K46 M17:U17 N18:U18 M19:U20 N21:U22 M23:U41 N42:U46">
    <cfRule type="expression" dxfId="23" priority="3" stopIfTrue="1">
      <formula>IF(($A16=7),TRUE,FALSE)</formula>
    </cfRule>
    <cfRule type="expression" dxfId="22" priority="4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/>
  </sheetPr>
  <dimension ref="A1:AD50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'Aug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45536</v>
      </c>
      <c r="C12" s="14"/>
      <c r="D12" s="14"/>
      <c r="E12" s="14"/>
      <c r="F12" s="23"/>
      <c r="G12" s="14"/>
      <c r="H12" s="23"/>
      <c r="I12" s="24" t="s">
        <v>19</v>
      </c>
      <c r="J12" s="25">
        <f>'Aug 24'!C48</f>
        <v>-1252.4800000000025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-1252.8000000000043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5" si="0">WEEKDAY(B16,1)</f>
        <v>1</v>
      </c>
      <c r="B16" s="68">
        <f>B12</f>
        <v>45536</v>
      </c>
      <c r="C16" s="69"/>
      <c r="D16" s="69"/>
      <c r="E16" s="69"/>
      <c r="F16" s="69"/>
      <c r="G16" s="69"/>
      <c r="H16" s="69"/>
      <c r="I16" s="69"/>
      <c r="J16" s="69">
        <f t="shared" ref="J16:L45" si="1">(U16-TRUNC(U16,0))*0.6+TRUNC(U16)</f>
        <v>0</v>
      </c>
      <c r="K16" s="69">
        <f t="shared" si="1"/>
        <v>0</v>
      </c>
      <c r="L16" s="70">
        <f t="shared" si="1"/>
        <v>-1252.4800000000025</v>
      </c>
      <c r="M16" s="71"/>
      <c r="N16" s="69">
        <f t="shared" ref="N16:T45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-1252.8000000000043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2</v>
      </c>
      <c r="B17" s="68">
        <f t="shared" ref="B17:B45" si="6">B16+1</f>
        <v>45537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-1260.0000000000025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-1260.0000000000043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3</v>
      </c>
      <c r="B18" s="68">
        <f t="shared" si="6"/>
        <v>45538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-1267.1200000000026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-1267.2000000000044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4</v>
      </c>
      <c r="B19" s="68">
        <f t="shared" si="6"/>
        <v>45539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-1274.2400000000027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-1274.4000000000044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5</v>
      </c>
      <c r="B20" s="68">
        <f t="shared" si="6"/>
        <v>45540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-1281.3600000000026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-1281.6000000000045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6</v>
      </c>
      <c r="B21" s="68">
        <f t="shared" si="6"/>
        <v>45541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-1288.4800000000027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-1288.8000000000045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7</v>
      </c>
      <c r="B22" s="68">
        <f t="shared" si="6"/>
        <v>45542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-1288.4800000000027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-1288.8000000000045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1</v>
      </c>
      <c r="B23" s="68">
        <f t="shared" si="6"/>
        <v>45543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-1288.4800000000027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-1288.8000000000045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2</v>
      </c>
      <c r="B24" s="68">
        <f t="shared" si="6"/>
        <v>45544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-1296.0000000000027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-1296.0000000000045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3</v>
      </c>
      <c r="B25" s="68">
        <f t="shared" si="6"/>
        <v>45545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-1303.1200000000028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-1303.2000000000046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4</v>
      </c>
      <c r="B26" s="68">
        <f t="shared" si="6"/>
        <v>45546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-1310.2400000000027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-1310.4000000000046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5</v>
      </c>
      <c r="B27" s="68">
        <f t="shared" si="6"/>
        <v>45547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-1317.3600000000029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-1317.6000000000047</v>
      </c>
    </row>
    <row r="28" spans="1:30" ht="11.25" customHeight="1" x14ac:dyDescent="0.2">
      <c r="A28" s="67">
        <f t="shared" si="0"/>
        <v>6</v>
      </c>
      <c r="B28" s="68">
        <f t="shared" si="6"/>
        <v>45548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-1324.4800000000027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-1324.8000000000047</v>
      </c>
      <c r="X28" s="8" t="s">
        <v>95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7</v>
      </c>
      <c r="B29" s="68">
        <f t="shared" si="6"/>
        <v>45549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-1324.4800000000027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-1324.8000000000047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1</v>
      </c>
      <c r="B30" s="68">
        <f t="shared" si="6"/>
        <v>45550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-1324.4800000000027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-1324.8000000000047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67">
        <f t="shared" si="0"/>
        <v>2</v>
      </c>
      <c r="B31" s="68">
        <f t="shared" si="6"/>
        <v>45551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-1332.000000000003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-1332.0000000000048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67">
        <f t="shared" si="0"/>
        <v>3</v>
      </c>
      <c r="B32" s="68">
        <f t="shared" si="6"/>
        <v>45552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-1339.1200000000028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-1339.2000000000048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67">
        <f t="shared" si="0"/>
        <v>4</v>
      </c>
      <c r="B33" s="68">
        <f t="shared" si="6"/>
        <v>45553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-1346.240000000003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-1346.4000000000049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67">
        <f t="shared" si="0"/>
        <v>5</v>
      </c>
      <c r="B34" s="68">
        <f t="shared" si="6"/>
        <v>45554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-1353.3600000000029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-1353.6000000000049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67">
        <f t="shared" si="0"/>
        <v>6</v>
      </c>
      <c r="B35" s="68">
        <f t="shared" si="6"/>
        <v>45555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-1360.480000000003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-1360.800000000005</v>
      </c>
      <c r="X35" s="1">
        <v>30</v>
      </c>
      <c r="Y35" s="1"/>
      <c r="Z35" s="1"/>
      <c r="AA35" s="1"/>
      <c r="AB35" s="1"/>
      <c r="AC35" s="12"/>
      <c r="AD35" s="12"/>
    </row>
    <row r="36" spans="1:30" ht="11.25" customHeight="1" x14ac:dyDescent="0.2">
      <c r="A36" s="67">
        <f t="shared" si="0"/>
        <v>7</v>
      </c>
      <c r="B36" s="68">
        <f t="shared" si="6"/>
        <v>45556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-1360.480000000003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-1360.800000000005</v>
      </c>
    </row>
    <row r="37" spans="1:30" ht="11.25" customHeight="1" x14ac:dyDescent="0.2">
      <c r="A37" s="67">
        <f t="shared" si="0"/>
        <v>1</v>
      </c>
      <c r="B37" s="68">
        <f t="shared" si="6"/>
        <v>45557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-1360.480000000003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-1360.800000000005</v>
      </c>
    </row>
    <row r="38" spans="1:30" ht="11.25" customHeight="1" x14ac:dyDescent="0.2">
      <c r="A38" s="67">
        <f t="shared" si="0"/>
        <v>2</v>
      </c>
      <c r="B38" s="68">
        <f t="shared" si="6"/>
        <v>45558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-1368.000000000003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-1368.000000000005</v>
      </c>
    </row>
    <row r="39" spans="1:30" ht="11.25" customHeight="1" x14ac:dyDescent="0.2">
      <c r="A39" s="67">
        <f t="shared" si="0"/>
        <v>3</v>
      </c>
      <c r="B39" s="68">
        <f t="shared" si="6"/>
        <v>45559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-1375.1200000000031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-1375.200000000005</v>
      </c>
    </row>
    <row r="40" spans="1:30" ht="11.25" customHeight="1" x14ac:dyDescent="0.2">
      <c r="A40" s="67">
        <f t="shared" si="0"/>
        <v>4</v>
      </c>
      <c r="B40" s="68">
        <f t="shared" si="6"/>
        <v>45560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-1382.240000000003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-1382.4000000000051</v>
      </c>
    </row>
    <row r="41" spans="1:30" ht="11.25" customHeight="1" x14ac:dyDescent="0.2">
      <c r="A41" s="67">
        <f t="shared" si="0"/>
        <v>5</v>
      </c>
      <c r="B41" s="68">
        <f t="shared" si="6"/>
        <v>45561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-1389.3600000000031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-1389.6000000000051</v>
      </c>
    </row>
    <row r="42" spans="1:30" ht="11.25" customHeight="1" x14ac:dyDescent="0.2">
      <c r="A42" s="67">
        <f t="shared" si="0"/>
        <v>6</v>
      </c>
      <c r="B42" s="68">
        <f t="shared" si="6"/>
        <v>45562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-1396.4800000000032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-1396.8000000000052</v>
      </c>
    </row>
    <row r="43" spans="1:30" ht="11.25" customHeight="1" x14ac:dyDescent="0.2">
      <c r="A43" s="67">
        <f t="shared" si="0"/>
        <v>7</v>
      </c>
      <c r="B43" s="68">
        <f t="shared" si="6"/>
        <v>45563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-1396.4800000000032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-1396.8000000000052</v>
      </c>
    </row>
    <row r="44" spans="1:30" ht="11.25" customHeight="1" x14ac:dyDescent="0.2">
      <c r="A44" s="67">
        <f t="shared" si="0"/>
        <v>1</v>
      </c>
      <c r="B44" s="68">
        <f t="shared" si="6"/>
        <v>45564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-1396.4800000000032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-1396.8000000000052</v>
      </c>
    </row>
    <row r="45" spans="1:30" ht="11.25" customHeight="1" x14ac:dyDescent="0.2">
      <c r="A45" s="67">
        <f t="shared" si="0"/>
        <v>2</v>
      </c>
      <c r="B45" s="68">
        <f t="shared" si="6"/>
        <v>45565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-1404.0000000000032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-1404.0000000000052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-1404.0000000000032</v>
      </c>
      <c r="E47" t="s">
        <v>59</v>
      </c>
      <c r="I47" s="20">
        <f>(U9/12)/((F9*4.35)+C47)</f>
        <v>-2.6722248944471096</v>
      </c>
      <c r="J47" s="39" t="s">
        <v>60</v>
      </c>
      <c r="K47" s="40">
        <f>I47/U10</f>
        <v>-0.12549302549302516</v>
      </c>
      <c r="L47" t="s">
        <v>61</v>
      </c>
      <c r="U47" s="42">
        <f>C47*U10</f>
        <v>-29896.512073591482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96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5 M16:U45">
    <cfRule type="expression" dxfId="21" priority="1" stopIfTrue="1">
      <formula>IF(($A16=7),TRUE,FALSE)</formula>
    </cfRule>
    <cfRule type="expression" dxfId="2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/>
  </sheetPr>
  <dimension ref="A1:AD52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'Sep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45566</v>
      </c>
      <c r="C12" s="14"/>
      <c r="D12" s="14"/>
      <c r="E12" s="14"/>
      <c r="F12" s="23"/>
      <c r="G12" s="14"/>
      <c r="H12" s="23"/>
      <c r="I12" s="24" t="s">
        <v>19</v>
      </c>
      <c r="J12" s="25">
        <f>'Sep 24'!C47</f>
        <v>-1404.0000000000032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-1404.0000000000052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76">
        <f t="shared" ref="A16:A46" si="0">WEEKDAY(B16,1)</f>
        <v>3</v>
      </c>
      <c r="B16" s="77">
        <f>B12</f>
        <v>45566</v>
      </c>
      <c r="C16" s="73"/>
      <c r="D16" s="73"/>
      <c r="E16" s="73"/>
      <c r="F16" s="73"/>
      <c r="G16" s="73"/>
      <c r="H16" s="73"/>
      <c r="I16" s="73"/>
      <c r="J16" s="73">
        <f t="shared" ref="J16:L46" si="1">(U16-TRUNC(U16,0))*0.6+TRUNC(U16)</f>
        <v>0</v>
      </c>
      <c r="K16" s="73">
        <f t="shared" si="1"/>
        <v>0</v>
      </c>
      <c r="L16" s="74">
        <f t="shared" si="1"/>
        <v>-1411.1200000000031</v>
      </c>
      <c r="M16" s="78"/>
      <c r="N16" s="73">
        <f t="shared" ref="N16:T46" si="2">(C16-TRUNC(C16,0))/0.6+TRUNC(C16)</f>
        <v>0</v>
      </c>
      <c r="O16" s="73">
        <f t="shared" si="2"/>
        <v>0</v>
      </c>
      <c r="P16" s="73">
        <f t="shared" si="2"/>
        <v>0</v>
      </c>
      <c r="Q16" s="73">
        <f t="shared" si="2"/>
        <v>0</v>
      </c>
      <c r="R16" s="73">
        <f t="shared" si="2"/>
        <v>0</v>
      </c>
      <c r="S16" s="73">
        <f t="shared" si="2"/>
        <v>0</v>
      </c>
      <c r="T16" s="73">
        <f t="shared" si="2"/>
        <v>0</v>
      </c>
      <c r="U16" s="73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-1411.2000000000053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76">
        <f t="shared" si="0"/>
        <v>4</v>
      </c>
      <c r="B17" s="77">
        <f t="shared" ref="B17:B46" si="6">B16+1</f>
        <v>45567</v>
      </c>
      <c r="C17" s="73"/>
      <c r="D17" s="73"/>
      <c r="E17" s="73"/>
      <c r="F17" s="73"/>
      <c r="G17" s="73"/>
      <c r="H17" s="73"/>
      <c r="I17" s="73"/>
      <c r="J17" s="73">
        <f t="shared" si="1"/>
        <v>0</v>
      </c>
      <c r="K17" s="73">
        <f t="shared" si="1"/>
        <v>0</v>
      </c>
      <c r="L17" s="74">
        <f t="shared" si="1"/>
        <v>-1418.2400000000032</v>
      </c>
      <c r="M17" s="78"/>
      <c r="N17" s="73">
        <f t="shared" si="2"/>
        <v>0</v>
      </c>
      <c r="O17" s="73">
        <f t="shared" si="2"/>
        <v>0</v>
      </c>
      <c r="P17" s="73">
        <f t="shared" si="2"/>
        <v>0</v>
      </c>
      <c r="Q17" s="73">
        <f t="shared" si="2"/>
        <v>0</v>
      </c>
      <c r="R17" s="73">
        <f t="shared" si="2"/>
        <v>0</v>
      </c>
      <c r="S17" s="73">
        <f t="shared" si="2"/>
        <v>0</v>
      </c>
      <c r="T17" s="73">
        <f t="shared" si="2"/>
        <v>0</v>
      </c>
      <c r="U17" s="73">
        <f t="shared" si="3"/>
        <v>0</v>
      </c>
      <c r="V17" s="19">
        <f t="shared" si="4"/>
        <v>0</v>
      </c>
      <c r="W17" s="32">
        <f t="shared" si="5"/>
        <v>-1418.4000000000053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76">
        <f t="shared" si="0"/>
        <v>5</v>
      </c>
      <c r="B18" s="77">
        <f t="shared" si="6"/>
        <v>45568</v>
      </c>
      <c r="C18" s="73"/>
      <c r="D18" s="73"/>
      <c r="E18" s="73"/>
      <c r="F18" s="73"/>
      <c r="G18" s="73"/>
      <c r="H18" s="73"/>
      <c r="I18" s="73"/>
      <c r="J18" s="73">
        <f t="shared" si="1"/>
        <v>0</v>
      </c>
      <c r="K18" s="73">
        <f t="shared" si="1"/>
        <v>0</v>
      </c>
      <c r="L18" s="74">
        <f t="shared" si="1"/>
        <v>-1425.3600000000033</v>
      </c>
      <c r="M18" s="78"/>
      <c r="N18" s="73">
        <f t="shared" si="2"/>
        <v>0</v>
      </c>
      <c r="O18" s="73">
        <f t="shared" si="2"/>
        <v>0</v>
      </c>
      <c r="P18" s="73">
        <f t="shared" si="2"/>
        <v>0</v>
      </c>
      <c r="Q18" s="73">
        <f t="shared" si="2"/>
        <v>0</v>
      </c>
      <c r="R18" s="73">
        <f t="shared" si="2"/>
        <v>0</v>
      </c>
      <c r="S18" s="73">
        <f t="shared" si="2"/>
        <v>0</v>
      </c>
      <c r="T18" s="73">
        <f t="shared" si="2"/>
        <v>0</v>
      </c>
      <c r="U18" s="73">
        <f t="shared" si="3"/>
        <v>0</v>
      </c>
      <c r="V18" s="19">
        <f t="shared" si="4"/>
        <v>0</v>
      </c>
      <c r="W18" s="32">
        <f t="shared" si="5"/>
        <v>-1425.6000000000054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76">
        <f t="shared" si="0"/>
        <v>6</v>
      </c>
      <c r="B19" s="77">
        <f t="shared" si="6"/>
        <v>45569</v>
      </c>
      <c r="C19" s="73"/>
      <c r="D19" s="73"/>
      <c r="E19" s="73"/>
      <c r="F19" s="73"/>
      <c r="G19" s="73"/>
      <c r="H19" s="73"/>
      <c r="I19" s="73"/>
      <c r="J19" s="73">
        <f t="shared" si="1"/>
        <v>0</v>
      </c>
      <c r="K19" s="73">
        <f t="shared" si="1"/>
        <v>0</v>
      </c>
      <c r="L19" s="74">
        <f t="shared" si="1"/>
        <v>-1432.4800000000032</v>
      </c>
      <c r="M19" s="78"/>
      <c r="N19" s="73">
        <f t="shared" si="2"/>
        <v>0</v>
      </c>
      <c r="O19" s="73">
        <f t="shared" si="2"/>
        <v>0</v>
      </c>
      <c r="P19" s="73">
        <f t="shared" si="2"/>
        <v>0</v>
      </c>
      <c r="Q19" s="73">
        <f t="shared" si="2"/>
        <v>0</v>
      </c>
      <c r="R19" s="73">
        <f t="shared" si="2"/>
        <v>0</v>
      </c>
      <c r="S19" s="73">
        <f t="shared" si="2"/>
        <v>0</v>
      </c>
      <c r="T19" s="73">
        <f t="shared" si="2"/>
        <v>0</v>
      </c>
      <c r="U19" s="73">
        <f t="shared" si="3"/>
        <v>0</v>
      </c>
      <c r="V19" s="19">
        <f t="shared" si="4"/>
        <v>0</v>
      </c>
      <c r="W19" s="32">
        <f t="shared" si="5"/>
        <v>-1432.8000000000054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76">
        <f t="shared" si="0"/>
        <v>7</v>
      </c>
      <c r="B20" s="77">
        <f t="shared" si="6"/>
        <v>45570</v>
      </c>
      <c r="C20" s="73"/>
      <c r="D20" s="73"/>
      <c r="E20" s="73"/>
      <c r="F20" s="73"/>
      <c r="G20" s="73"/>
      <c r="H20" s="73"/>
      <c r="I20" s="73"/>
      <c r="J20" s="73">
        <f t="shared" si="1"/>
        <v>0</v>
      </c>
      <c r="K20" s="73">
        <f t="shared" si="1"/>
        <v>0</v>
      </c>
      <c r="L20" s="74">
        <f t="shared" si="1"/>
        <v>-1432.4800000000032</v>
      </c>
      <c r="M20" s="78"/>
      <c r="N20" s="73">
        <f t="shared" si="2"/>
        <v>0</v>
      </c>
      <c r="O20" s="73">
        <f t="shared" si="2"/>
        <v>0</v>
      </c>
      <c r="P20" s="73">
        <f t="shared" si="2"/>
        <v>0</v>
      </c>
      <c r="Q20" s="73">
        <f t="shared" si="2"/>
        <v>0</v>
      </c>
      <c r="R20" s="73">
        <f t="shared" si="2"/>
        <v>0</v>
      </c>
      <c r="S20" s="73">
        <f t="shared" si="2"/>
        <v>0</v>
      </c>
      <c r="T20" s="73">
        <f t="shared" si="2"/>
        <v>0</v>
      </c>
      <c r="U20" s="73">
        <f t="shared" si="3"/>
        <v>0</v>
      </c>
      <c r="V20" s="19">
        <f t="shared" si="4"/>
        <v>0</v>
      </c>
      <c r="W20" s="32">
        <f t="shared" si="5"/>
        <v>-1432.8000000000054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76">
        <f t="shared" si="0"/>
        <v>1</v>
      </c>
      <c r="B21" s="77">
        <f t="shared" si="6"/>
        <v>45571</v>
      </c>
      <c r="C21" s="73"/>
      <c r="D21" s="73"/>
      <c r="E21" s="73"/>
      <c r="F21" s="73"/>
      <c r="G21" s="73"/>
      <c r="H21" s="73"/>
      <c r="I21" s="73"/>
      <c r="J21" s="73">
        <f t="shared" si="1"/>
        <v>0</v>
      </c>
      <c r="K21" s="73">
        <f t="shared" si="1"/>
        <v>0</v>
      </c>
      <c r="L21" s="74">
        <f t="shared" si="1"/>
        <v>-1432.4800000000032</v>
      </c>
      <c r="M21" s="78"/>
      <c r="N21" s="73">
        <f t="shared" si="2"/>
        <v>0</v>
      </c>
      <c r="O21" s="73">
        <f t="shared" si="2"/>
        <v>0</v>
      </c>
      <c r="P21" s="73">
        <f t="shared" si="2"/>
        <v>0</v>
      </c>
      <c r="Q21" s="73">
        <f t="shared" si="2"/>
        <v>0</v>
      </c>
      <c r="R21" s="73">
        <f t="shared" si="2"/>
        <v>0</v>
      </c>
      <c r="S21" s="73">
        <f t="shared" si="2"/>
        <v>0</v>
      </c>
      <c r="T21" s="73">
        <f t="shared" si="2"/>
        <v>0</v>
      </c>
      <c r="U21" s="73">
        <f t="shared" si="3"/>
        <v>0</v>
      </c>
      <c r="V21" s="19">
        <f t="shared" si="4"/>
        <v>0</v>
      </c>
      <c r="W21" s="32">
        <f t="shared" si="5"/>
        <v>-1432.8000000000054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76">
        <f t="shared" si="0"/>
        <v>2</v>
      </c>
      <c r="B22" s="77">
        <f t="shared" si="6"/>
        <v>45572</v>
      </c>
      <c r="C22" s="73"/>
      <c r="D22" s="73"/>
      <c r="E22" s="73"/>
      <c r="F22" s="73"/>
      <c r="G22" s="73"/>
      <c r="H22" s="73"/>
      <c r="I22" s="73"/>
      <c r="J22" s="73">
        <f t="shared" si="1"/>
        <v>0</v>
      </c>
      <c r="K22" s="73">
        <f t="shared" si="1"/>
        <v>0</v>
      </c>
      <c r="L22" s="74">
        <f t="shared" si="1"/>
        <v>-1440.0000000000032</v>
      </c>
      <c r="M22" s="78"/>
      <c r="N22" s="73">
        <f t="shared" si="2"/>
        <v>0</v>
      </c>
      <c r="O22" s="73">
        <f t="shared" si="2"/>
        <v>0</v>
      </c>
      <c r="P22" s="73">
        <f t="shared" si="2"/>
        <v>0</v>
      </c>
      <c r="Q22" s="73">
        <f t="shared" si="2"/>
        <v>0</v>
      </c>
      <c r="R22" s="73">
        <f t="shared" si="2"/>
        <v>0</v>
      </c>
      <c r="S22" s="73">
        <f t="shared" si="2"/>
        <v>0</v>
      </c>
      <c r="T22" s="73">
        <f t="shared" si="2"/>
        <v>0</v>
      </c>
      <c r="U22" s="73">
        <f t="shared" si="3"/>
        <v>0</v>
      </c>
      <c r="V22" s="19">
        <f t="shared" si="4"/>
        <v>0</v>
      </c>
      <c r="W22" s="32">
        <f t="shared" si="5"/>
        <v>-1440.0000000000055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76">
        <f t="shared" si="0"/>
        <v>3</v>
      </c>
      <c r="B23" s="77">
        <f t="shared" si="6"/>
        <v>45573</v>
      </c>
      <c r="C23" s="73"/>
      <c r="D23" s="73"/>
      <c r="E23" s="73"/>
      <c r="F23" s="73"/>
      <c r="G23" s="73"/>
      <c r="H23" s="73"/>
      <c r="I23" s="73"/>
      <c r="J23" s="73">
        <f t="shared" si="1"/>
        <v>0</v>
      </c>
      <c r="K23" s="73">
        <f t="shared" si="1"/>
        <v>0</v>
      </c>
      <c r="L23" s="74">
        <f t="shared" si="1"/>
        <v>-1447.1200000000033</v>
      </c>
      <c r="M23" s="78"/>
      <c r="N23" s="73">
        <f t="shared" si="2"/>
        <v>0</v>
      </c>
      <c r="O23" s="73">
        <f t="shared" si="2"/>
        <v>0</v>
      </c>
      <c r="P23" s="73">
        <f t="shared" si="2"/>
        <v>0</v>
      </c>
      <c r="Q23" s="73">
        <f t="shared" si="2"/>
        <v>0</v>
      </c>
      <c r="R23" s="73">
        <f t="shared" si="2"/>
        <v>0</v>
      </c>
      <c r="S23" s="73">
        <f t="shared" si="2"/>
        <v>0</v>
      </c>
      <c r="T23" s="73">
        <f t="shared" si="2"/>
        <v>0</v>
      </c>
      <c r="U23" s="73">
        <f t="shared" si="3"/>
        <v>0</v>
      </c>
      <c r="V23" s="19">
        <f t="shared" si="4"/>
        <v>0</v>
      </c>
      <c r="W23" s="32">
        <f t="shared" si="5"/>
        <v>-1447.2000000000055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76">
        <f t="shared" si="0"/>
        <v>4</v>
      </c>
      <c r="B24" s="77">
        <f t="shared" si="6"/>
        <v>45574</v>
      </c>
      <c r="C24" s="73"/>
      <c r="D24" s="73"/>
      <c r="E24" s="73"/>
      <c r="F24" s="73"/>
      <c r="G24" s="73"/>
      <c r="H24" s="73"/>
      <c r="I24" s="73"/>
      <c r="J24" s="73">
        <f t="shared" si="1"/>
        <v>0</v>
      </c>
      <c r="K24" s="73">
        <f t="shared" si="1"/>
        <v>0</v>
      </c>
      <c r="L24" s="74">
        <f t="shared" si="1"/>
        <v>-1454.2400000000034</v>
      </c>
      <c r="M24" s="78"/>
      <c r="N24" s="73">
        <f t="shared" si="2"/>
        <v>0</v>
      </c>
      <c r="O24" s="73">
        <f t="shared" si="2"/>
        <v>0</v>
      </c>
      <c r="P24" s="73">
        <f t="shared" si="2"/>
        <v>0</v>
      </c>
      <c r="Q24" s="73">
        <f t="shared" si="2"/>
        <v>0</v>
      </c>
      <c r="R24" s="73">
        <f t="shared" si="2"/>
        <v>0</v>
      </c>
      <c r="S24" s="73">
        <f t="shared" si="2"/>
        <v>0</v>
      </c>
      <c r="T24" s="73">
        <f t="shared" si="2"/>
        <v>0</v>
      </c>
      <c r="U24" s="73">
        <f t="shared" si="3"/>
        <v>0</v>
      </c>
      <c r="V24" s="19">
        <f t="shared" si="4"/>
        <v>0</v>
      </c>
      <c r="W24" s="32">
        <f t="shared" si="5"/>
        <v>-1454.4000000000055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76">
        <f t="shared" si="0"/>
        <v>5</v>
      </c>
      <c r="B25" s="77">
        <f t="shared" si="6"/>
        <v>45575</v>
      </c>
      <c r="C25" s="73"/>
      <c r="D25" s="73"/>
      <c r="E25" s="73"/>
      <c r="F25" s="73"/>
      <c r="G25" s="73"/>
      <c r="H25" s="73"/>
      <c r="I25" s="73"/>
      <c r="J25" s="73">
        <f t="shared" si="1"/>
        <v>0</v>
      </c>
      <c r="K25" s="73">
        <f t="shared" si="1"/>
        <v>0</v>
      </c>
      <c r="L25" s="74">
        <f t="shared" si="1"/>
        <v>-1461.3600000000033</v>
      </c>
      <c r="M25" s="78"/>
      <c r="N25" s="73">
        <f t="shared" si="2"/>
        <v>0</v>
      </c>
      <c r="O25" s="73">
        <f t="shared" si="2"/>
        <v>0</v>
      </c>
      <c r="P25" s="73">
        <f t="shared" si="2"/>
        <v>0</v>
      </c>
      <c r="Q25" s="73">
        <f t="shared" si="2"/>
        <v>0</v>
      </c>
      <c r="R25" s="73">
        <f t="shared" si="2"/>
        <v>0</v>
      </c>
      <c r="S25" s="73">
        <f t="shared" si="2"/>
        <v>0</v>
      </c>
      <c r="T25" s="73">
        <f t="shared" si="2"/>
        <v>0</v>
      </c>
      <c r="U25" s="73">
        <f t="shared" si="3"/>
        <v>0</v>
      </c>
      <c r="V25" s="19">
        <f t="shared" si="4"/>
        <v>0</v>
      </c>
      <c r="W25" s="32">
        <f t="shared" si="5"/>
        <v>-1461.6000000000056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76">
        <f t="shared" si="0"/>
        <v>6</v>
      </c>
      <c r="B26" s="77">
        <f t="shared" si="6"/>
        <v>45576</v>
      </c>
      <c r="C26" s="73"/>
      <c r="D26" s="73"/>
      <c r="E26" s="73"/>
      <c r="F26" s="73"/>
      <c r="G26" s="73"/>
      <c r="H26" s="73"/>
      <c r="I26" s="73"/>
      <c r="J26" s="73">
        <f t="shared" si="1"/>
        <v>0</v>
      </c>
      <c r="K26" s="73">
        <f t="shared" si="1"/>
        <v>0</v>
      </c>
      <c r="L26" s="74">
        <f t="shared" si="1"/>
        <v>-1468.4800000000034</v>
      </c>
      <c r="M26" s="78"/>
      <c r="N26" s="73">
        <f t="shared" si="2"/>
        <v>0</v>
      </c>
      <c r="O26" s="73">
        <f t="shared" si="2"/>
        <v>0</v>
      </c>
      <c r="P26" s="73">
        <f t="shared" si="2"/>
        <v>0</v>
      </c>
      <c r="Q26" s="73">
        <f t="shared" si="2"/>
        <v>0</v>
      </c>
      <c r="R26" s="73">
        <f t="shared" si="2"/>
        <v>0</v>
      </c>
      <c r="S26" s="73">
        <f t="shared" si="2"/>
        <v>0</v>
      </c>
      <c r="T26" s="73">
        <f t="shared" si="2"/>
        <v>0</v>
      </c>
      <c r="U26" s="73">
        <f t="shared" si="3"/>
        <v>0</v>
      </c>
      <c r="V26" s="19">
        <f t="shared" si="4"/>
        <v>0</v>
      </c>
      <c r="W26" s="32">
        <f t="shared" si="5"/>
        <v>-1468.8000000000056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76">
        <f t="shared" si="0"/>
        <v>7</v>
      </c>
      <c r="B27" s="77">
        <f t="shared" si="6"/>
        <v>45577</v>
      </c>
      <c r="C27" s="73"/>
      <c r="D27" s="73"/>
      <c r="E27" s="73"/>
      <c r="F27" s="73"/>
      <c r="G27" s="73"/>
      <c r="H27" s="73"/>
      <c r="I27" s="73"/>
      <c r="J27" s="73">
        <f t="shared" si="1"/>
        <v>0</v>
      </c>
      <c r="K27" s="73">
        <f t="shared" si="1"/>
        <v>0</v>
      </c>
      <c r="L27" s="74">
        <f t="shared" si="1"/>
        <v>-1468.4800000000034</v>
      </c>
      <c r="M27" s="78"/>
      <c r="N27" s="73">
        <f t="shared" si="2"/>
        <v>0</v>
      </c>
      <c r="O27" s="73">
        <f t="shared" si="2"/>
        <v>0</v>
      </c>
      <c r="P27" s="73">
        <f t="shared" si="2"/>
        <v>0</v>
      </c>
      <c r="Q27" s="73">
        <f t="shared" si="2"/>
        <v>0</v>
      </c>
      <c r="R27" s="73">
        <f t="shared" si="2"/>
        <v>0</v>
      </c>
      <c r="S27" s="73">
        <f t="shared" si="2"/>
        <v>0</v>
      </c>
      <c r="T27" s="73">
        <f t="shared" si="2"/>
        <v>0</v>
      </c>
      <c r="U27" s="73">
        <f t="shared" si="3"/>
        <v>0</v>
      </c>
      <c r="V27" s="19">
        <f t="shared" si="4"/>
        <v>0</v>
      </c>
      <c r="W27" s="32">
        <f t="shared" si="5"/>
        <v>-1468.8000000000056</v>
      </c>
    </row>
    <row r="28" spans="1:30" ht="11.25" customHeight="1" x14ac:dyDescent="0.2">
      <c r="A28" s="76">
        <f t="shared" si="0"/>
        <v>1</v>
      </c>
      <c r="B28" s="77">
        <f t="shared" si="6"/>
        <v>45578</v>
      </c>
      <c r="C28" s="73"/>
      <c r="D28" s="73"/>
      <c r="E28" s="73"/>
      <c r="F28" s="73"/>
      <c r="G28" s="73"/>
      <c r="H28" s="73"/>
      <c r="I28" s="73"/>
      <c r="J28" s="73">
        <f t="shared" si="1"/>
        <v>0</v>
      </c>
      <c r="K28" s="73">
        <f t="shared" si="1"/>
        <v>0</v>
      </c>
      <c r="L28" s="74">
        <f t="shared" si="1"/>
        <v>-1468.4800000000034</v>
      </c>
      <c r="M28" s="78"/>
      <c r="N28" s="73">
        <f t="shared" si="2"/>
        <v>0</v>
      </c>
      <c r="O28" s="73">
        <f t="shared" si="2"/>
        <v>0</v>
      </c>
      <c r="P28" s="73">
        <f t="shared" si="2"/>
        <v>0</v>
      </c>
      <c r="Q28" s="73">
        <f t="shared" si="2"/>
        <v>0</v>
      </c>
      <c r="R28" s="73">
        <f t="shared" si="2"/>
        <v>0</v>
      </c>
      <c r="S28" s="73">
        <f t="shared" si="2"/>
        <v>0</v>
      </c>
      <c r="T28" s="73">
        <f t="shared" si="2"/>
        <v>0</v>
      </c>
      <c r="U28" s="73">
        <f t="shared" si="3"/>
        <v>0</v>
      </c>
      <c r="V28" s="19">
        <f t="shared" si="4"/>
        <v>0</v>
      </c>
      <c r="W28" s="32">
        <f t="shared" si="5"/>
        <v>-1468.8000000000056</v>
      </c>
      <c r="X28" s="8" t="s">
        <v>97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76">
        <f t="shared" si="0"/>
        <v>2</v>
      </c>
      <c r="B29" s="77">
        <f t="shared" si="6"/>
        <v>45579</v>
      </c>
      <c r="C29" s="73"/>
      <c r="D29" s="73"/>
      <c r="E29" s="73"/>
      <c r="F29" s="73"/>
      <c r="G29" s="73"/>
      <c r="H29" s="73"/>
      <c r="I29" s="73"/>
      <c r="J29" s="73">
        <f t="shared" si="1"/>
        <v>0</v>
      </c>
      <c r="K29" s="73">
        <f t="shared" si="1"/>
        <v>0</v>
      </c>
      <c r="L29" s="74">
        <f t="shared" si="1"/>
        <v>-1476.0000000000034</v>
      </c>
      <c r="M29" s="78"/>
      <c r="N29" s="73">
        <f t="shared" si="2"/>
        <v>0</v>
      </c>
      <c r="O29" s="73">
        <f t="shared" si="2"/>
        <v>0</v>
      </c>
      <c r="P29" s="73">
        <f t="shared" si="2"/>
        <v>0</v>
      </c>
      <c r="Q29" s="73">
        <f t="shared" si="2"/>
        <v>0</v>
      </c>
      <c r="R29" s="73">
        <f t="shared" si="2"/>
        <v>0</v>
      </c>
      <c r="S29" s="73">
        <f t="shared" si="2"/>
        <v>0</v>
      </c>
      <c r="T29" s="73">
        <f t="shared" si="2"/>
        <v>0</v>
      </c>
      <c r="U29" s="73">
        <f t="shared" si="3"/>
        <v>0</v>
      </c>
      <c r="V29" s="19">
        <f t="shared" si="4"/>
        <v>0</v>
      </c>
      <c r="W29" s="32">
        <f t="shared" si="5"/>
        <v>-1476.0000000000057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76">
        <f t="shared" si="0"/>
        <v>3</v>
      </c>
      <c r="B30" s="77">
        <f t="shared" si="6"/>
        <v>45580</v>
      </c>
      <c r="C30" s="73"/>
      <c r="D30" s="73"/>
      <c r="E30" s="73"/>
      <c r="F30" s="73"/>
      <c r="G30" s="73"/>
      <c r="H30" s="73"/>
      <c r="I30" s="73"/>
      <c r="J30" s="73">
        <f t="shared" si="1"/>
        <v>0</v>
      </c>
      <c r="K30" s="73">
        <f t="shared" si="1"/>
        <v>0</v>
      </c>
      <c r="L30" s="74">
        <f t="shared" si="1"/>
        <v>-1483.1200000000035</v>
      </c>
      <c r="M30" s="78"/>
      <c r="N30" s="73">
        <f t="shared" si="2"/>
        <v>0</v>
      </c>
      <c r="O30" s="73">
        <f t="shared" si="2"/>
        <v>0</v>
      </c>
      <c r="P30" s="73">
        <f t="shared" si="2"/>
        <v>0</v>
      </c>
      <c r="Q30" s="73">
        <f t="shared" si="2"/>
        <v>0</v>
      </c>
      <c r="R30" s="73">
        <f t="shared" si="2"/>
        <v>0</v>
      </c>
      <c r="S30" s="73">
        <f t="shared" si="2"/>
        <v>0</v>
      </c>
      <c r="T30" s="73">
        <f t="shared" si="2"/>
        <v>0</v>
      </c>
      <c r="U30" s="73">
        <f t="shared" si="3"/>
        <v>0</v>
      </c>
      <c r="V30" s="19">
        <f t="shared" si="4"/>
        <v>0</v>
      </c>
      <c r="W30" s="32">
        <f t="shared" si="5"/>
        <v>-1483.2000000000057</v>
      </c>
      <c r="X30" s="65"/>
      <c r="Y30" s="65"/>
      <c r="Z30" s="65"/>
      <c r="AA30" s="65"/>
      <c r="AB30" s="65"/>
      <c r="AC30" s="11"/>
      <c r="AD30" s="11"/>
    </row>
    <row r="31" spans="1:30" ht="11.25" customHeight="1" x14ac:dyDescent="0.2">
      <c r="A31" s="76">
        <f t="shared" si="0"/>
        <v>4</v>
      </c>
      <c r="B31" s="77">
        <f t="shared" si="6"/>
        <v>45581</v>
      </c>
      <c r="C31" s="73"/>
      <c r="D31" s="73"/>
      <c r="E31" s="73"/>
      <c r="F31" s="73"/>
      <c r="G31" s="73"/>
      <c r="H31" s="73"/>
      <c r="I31" s="73"/>
      <c r="J31" s="73">
        <f t="shared" si="1"/>
        <v>0</v>
      </c>
      <c r="K31" s="73">
        <f t="shared" si="1"/>
        <v>0</v>
      </c>
      <c r="L31" s="74">
        <f t="shared" si="1"/>
        <v>-1490.2400000000034</v>
      </c>
      <c r="M31" s="78"/>
      <c r="N31" s="73">
        <f t="shared" si="2"/>
        <v>0</v>
      </c>
      <c r="O31" s="73">
        <f t="shared" si="2"/>
        <v>0</v>
      </c>
      <c r="P31" s="73">
        <f t="shared" si="2"/>
        <v>0</v>
      </c>
      <c r="Q31" s="73">
        <f t="shared" si="2"/>
        <v>0</v>
      </c>
      <c r="R31" s="73">
        <f t="shared" si="2"/>
        <v>0</v>
      </c>
      <c r="S31" s="73">
        <f t="shared" si="2"/>
        <v>0</v>
      </c>
      <c r="T31" s="73">
        <f t="shared" si="2"/>
        <v>0</v>
      </c>
      <c r="U31" s="73">
        <f t="shared" si="3"/>
        <v>0</v>
      </c>
      <c r="V31" s="19">
        <f t="shared" si="4"/>
        <v>0</v>
      </c>
      <c r="W31" s="32">
        <f t="shared" si="5"/>
        <v>-1490.4000000000058</v>
      </c>
      <c r="X31" s="1"/>
      <c r="Y31" s="1">
        <v>1</v>
      </c>
      <c r="Z31" s="1">
        <v>2</v>
      </c>
      <c r="AA31" s="1">
        <v>3</v>
      </c>
      <c r="AB31" s="1">
        <v>4</v>
      </c>
      <c r="AC31" s="12">
        <v>5</v>
      </c>
      <c r="AD31" s="12">
        <v>6</v>
      </c>
    </row>
    <row r="32" spans="1:30" ht="11.25" customHeight="1" x14ac:dyDescent="0.2">
      <c r="A32" s="76">
        <f t="shared" si="0"/>
        <v>5</v>
      </c>
      <c r="B32" s="77">
        <f t="shared" si="6"/>
        <v>45582</v>
      </c>
      <c r="C32" s="73"/>
      <c r="D32" s="73"/>
      <c r="E32" s="73"/>
      <c r="F32" s="73"/>
      <c r="G32" s="73"/>
      <c r="H32" s="73"/>
      <c r="I32" s="73"/>
      <c r="J32" s="73">
        <f t="shared" si="1"/>
        <v>0</v>
      </c>
      <c r="K32" s="73">
        <f t="shared" si="1"/>
        <v>0</v>
      </c>
      <c r="L32" s="74">
        <f t="shared" si="1"/>
        <v>-1497.3600000000035</v>
      </c>
      <c r="M32" s="78"/>
      <c r="N32" s="73">
        <f t="shared" si="2"/>
        <v>0</v>
      </c>
      <c r="O32" s="73">
        <f t="shared" si="2"/>
        <v>0</v>
      </c>
      <c r="P32" s="73">
        <f t="shared" si="2"/>
        <v>0</v>
      </c>
      <c r="Q32" s="73">
        <f t="shared" si="2"/>
        <v>0</v>
      </c>
      <c r="R32" s="73">
        <f t="shared" si="2"/>
        <v>0</v>
      </c>
      <c r="S32" s="73">
        <f t="shared" si="2"/>
        <v>0</v>
      </c>
      <c r="T32" s="73">
        <f t="shared" si="2"/>
        <v>0</v>
      </c>
      <c r="U32" s="73">
        <f t="shared" si="3"/>
        <v>0</v>
      </c>
      <c r="V32" s="19">
        <f t="shared" si="4"/>
        <v>0</v>
      </c>
      <c r="W32" s="32">
        <f t="shared" si="5"/>
        <v>-1497.6000000000058</v>
      </c>
      <c r="X32" s="1">
        <v>7</v>
      </c>
      <c r="Y32" s="1">
        <v>8</v>
      </c>
      <c r="Z32" s="1">
        <v>9</v>
      </c>
      <c r="AA32" s="1">
        <v>10</v>
      </c>
      <c r="AB32" s="1">
        <v>11</v>
      </c>
      <c r="AC32" s="12">
        <v>12</v>
      </c>
      <c r="AD32" s="12">
        <v>13</v>
      </c>
    </row>
    <row r="33" spans="1:30" ht="11.25" customHeight="1" x14ac:dyDescent="0.2">
      <c r="A33" s="76">
        <f t="shared" si="0"/>
        <v>6</v>
      </c>
      <c r="B33" s="77">
        <f t="shared" si="6"/>
        <v>45583</v>
      </c>
      <c r="C33" s="73"/>
      <c r="D33" s="73"/>
      <c r="E33" s="73"/>
      <c r="F33" s="73"/>
      <c r="G33" s="73"/>
      <c r="H33" s="73"/>
      <c r="I33" s="73"/>
      <c r="J33" s="73">
        <f t="shared" si="1"/>
        <v>0</v>
      </c>
      <c r="K33" s="73">
        <f t="shared" si="1"/>
        <v>0</v>
      </c>
      <c r="L33" s="74">
        <f t="shared" si="1"/>
        <v>-1504.4800000000034</v>
      </c>
      <c r="M33" s="78"/>
      <c r="N33" s="73">
        <f t="shared" si="2"/>
        <v>0</v>
      </c>
      <c r="O33" s="73">
        <f t="shared" si="2"/>
        <v>0</v>
      </c>
      <c r="P33" s="73">
        <f t="shared" si="2"/>
        <v>0</v>
      </c>
      <c r="Q33" s="73">
        <f t="shared" si="2"/>
        <v>0</v>
      </c>
      <c r="R33" s="73">
        <f t="shared" si="2"/>
        <v>0</v>
      </c>
      <c r="S33" s="73">
        <f t="shared" si="2"/>
        <v>0</v>
      </c>
      <c r="T33" s="73">
        <f t="shared" si="2"/>
        <v>0</v>
      </c>
      <c r="U33" s="73">
        <f t="shared" si="3"/>
        <v>0</v>
      </c>
      <c r="V33" s="19">
        <f t="shared" si="4"/>
        <v>0</v>
      </c>
      <c r="W33" s="32">
        <f t="shared" si="5"/>
        <v>-1504.8000000000059</v>
      </c>
      <c r="X33" s="1">
        <v>14</v>
      </c>
      <c r="Y33" s="1">
        <v>15</v>
      </c>
      <c r="Z33" s="1">
        <v>16</v>
      </c>
      <c r="AA33" s="1">
        <v>17</v>
      </c>
      <c r="AB33" s="1">
        <v>18</v>
      </c>
      <c r="AC33" s="12">
        <v>19</v>
      </c>
      <c r="AD33" s="12">
        <v>20</v>
      </c>
    </row>
    <row r="34" spans="1:30" ht="11.25" customHeight="1" x14ac:dyDescent="0.2">
      <c r="A34" s="76">
        <f t="shared" si="0"/>
        <v>7</v>
      </c>
      <c r="B34" s="77">
        <f t="shared" si="6"/>
        <v>45584</v>
      </c>
      <c r="C34" s="73"/>
      <c r="D34" s="73"/>
      <c r="E34" s="73"/>
      <c r="F34" s="73"/>
      <c r="G34" s="73"/>
      <c r="H34" s="73"/>
      <c r="I34" s="73"/>
      <c r="J34" s="73">
        <f t="shared" si="1"/>
        <v>0</v>
      </c>
      <c r="K34" s="73">
        <f t="shared" si="1"/>
        <v>0</v>
      </c>
      <c r="L34" s="74">
        <f t="shared" si="1"/>
        <v>-1504.4800000000034</v>
      </c>
      <c r="M34" s="78"/>
      <c r="N34" s="73">
        <f t="shared" si="2"/>
        <v>0</v>
      </c>
      <c r="O34" s="73">
        <f t="shared" si="2"/>
        <v>0</v>
      </c>
      <c r="P34" s="73">
        <f t="shared" si="2"/>
        <v>0</v>
      </c>
      <c r="Q34" s="73">
        <f t="shared" si="2"/>
        <v>0</v>
      </c>
      <c r="R34" s="73">
        <f t="shared" si="2"/>
        <v>0</v>
      </c>
      <c r="S34" s="73">
        <f t="shared" si="2"/>
        <v>0</v>
      </c>
      <c r="T34" s="73">
        <f t="shared" si="2"/>
        <v>0</v>
      </c>
      <c r="U34" s="73">
        <f t="shared" si="3"/>
        <v>0</v>
      </c>
      <c r="V34" s="19">
        <f t="shared" si="4"/>
        <v>0</v>
      </c>
      <c r="W34" s="32">
        <f t="shared" si="5"/>
        <v>-1504.8000000000059</v>
      </c>
      <c r="X34" s="1">
        <v>21</v>
      </c>
      <c r="Y34" s="1">
        <v>22</v>
      </c>
      <c r="Z34" s="1">
        <v>23</v>
      </c>
      <c r="AA34" s="1">
        <v>24</v>
      </c>
      <c r="AB34" s="1">
        <v>25</v>
      </c>
      <c r="AC34" s="12">
        <v>26</v>
      </c>
      <c r="AD34" s="12">
        <v>27</v>
      </c>
    </row>
    <row r="35" spans="1:30" ht="11.25" customHeight="1" x14ac:dyDescent="0.2">
      <c r="A35" s="76">
        <f t="shared" si="0"/>
        <v>1</v>
      </c>
      <c r="B35" s="77">
        <f t="shared" si="6"/>
        <v>45585</v>
      </c>
      <c r="C35" s="73"/>
      <c r="D35" s="73"/>
      <c r="E35" s="73"/>
      <c r="F35" s="73"/>
      <c r="G35" s="73"/>
      <c r="H35" s="73"/>
      <c r="I35" s="73"/>
      <c r="J35" s="73">
        <f t="shared" si="1"/>
        <v>0</v>
      </c>
      <c r="K35" s="73">
        <f t="shared" si="1"/>
        <v>0</v>
      </c>
      <c r="L35" s="74">
        <f t="shared" si="1"/>
        <v>-1504.4800000000034</v>
      </c>
      <c r="M35" s="78"/>
      <c r="N35" s="73">
        <f t="shared" si="2"/>
        <v>0</v>
      </c>
      <c r="O35" s="73">
        <f t="shared" si="2"/>
        <v>0</v>
      </c>
      <c r="P35" s="73">
        <f t="shared" si="2"/>
        <v>0</v>
      </c>
      <c r="Q35" s="73">
        <f t="shared" si="2"/>
        <v>0</v>
      </c>
      <c r="R35" s="73">
        <f t="shared" si="2"/>
        <v>0</v>
      </c>
      <c r="S35" s="73">
        <f t="shared" si="2"/>
        <v>0</v>
      </c>
      <c r="T35" s="73">
        <f t="shared" si="2"/>
        <v>0</v>
      </c>
      <c r="U35" s="73">
        <f t="shared" si="3"/>
        <v>0</v>
      </c>
      <c r="V35" s="19">
        <f t="shared" si="4"/>
        <v>0</v>
      </c>
      <c r="W35" s="32">
        <f t="shared" si="5"/>
        <v>-1504.8000000000059</v>
      </c>
      <c r="X35" s="1">
        <v>28</v>
      </c>
      <c r="Y35" s="1">
        <v>29</v>
      </c>
      <c r="Z35" s="1">
        <v>30</v>
      </c>
      <c r="AA35" s="1">
        <v>31</v>
      </c>
      <c r="AB35" s="1"/>
      <c r="AC35" s="12"/>
      <c r="AD35" s="12"/>
    </row>
    <row r="36" spans="1:30" ht="11.25" customHeight="1" x14ac:dyDescent="0.2">
      <c r="A36" s="76">
        <f t="shared" si="0"/>
        <v>2</v>
      </c>
      <c r="B36" s="77">
        <f t="shared" si="6"/>
        <v>45586</v>
      </c>
      <c r="C36" s="73"/>
      <c r="D36" s="73"/>
      <c r="E36" s="73"/>
      <c r="F36" s="73"/>
      <c r="G36" s="73"/>
      <c r="H36" s="73"/>
      <c r="I36" s="73"/>
      <c r="J36" s="73">
        <f t="shared" si="1"/>
        <v>0</v>
      </c>
      <c r="K36" s="73">
        <f t="shared" si="1"/>
        <v>0</v>
      </c>
      <c r="L36" s="74">
        <f t="shared" si="1"/>
        <v>-1512.0000000000036</v>
      </c>
      <c r="M36" s="78"/>
      <c r="N36" s="73">
        <f t="shared" si="2"/>
        <v>0</v>
      </c>
      <c r="O36" s="73">
        <f t="shared" si="2"/>
        <v>0</v>
      </c>
      <c r="P36" s="73">
        <f t="shared" si="2"/>
        <v>0</v>
      </c>
      <c r="Q36" s="73">
        <f t="shared" si="2"/>
        <v>0</v>
      </c>
      <c r="R36" s="73">
        <f t="shared" si="2"/>
        <v>0</v>
      </c>
      <c r="S36" s="73">
        <f t="shared" si="2"/>
        <v>0</v>
      </c>
      <c r="T36" s="73">
        <f t="shared" si="2"/>
        <v>0</v>
      </c>
      <c r="U36" s="73">
        <f t="shared" si="3"/>
        <v>0</v>
      </c>
      <c r="V36" s="19">
        <f t="shared" si="4"/>
        <v>0</v>
      </c>
      <c r="W36" s="32">
        <f t="shared" si="5"/>
        <v>-1512.0000000000059</v>
      </c>
    </row>
    <row r="37" spans="1:30" ht="11.25" customHeight="1" x14ac:dyDescent="0.2">
      <c r="A37" s="76">
        <f t="shared" si="0"/>
        <v>3</v>
      </c>
      <c r="B37" s="77">
        <f t="shared" si="6"/>
        <v>45587</v>
      </c>
      <c r="C37" s="73"/>
      <c r="D37" s="73"/>
      <c r="E37" s="73"/>
      <c r="F37" s="73"/>
      <c r="G37" s="73"/>
      <c r="H37" s="73"/>
      <c r="I37" s="73"/>
      <c r="J37" s="73">
        <f t="shared" si="1"/>
        <v>0</v>
      </c>
      <c r="K37" s="73">
        <f t="shared" si="1"/>
        <v>0</v>
      </c>
      <c r="L37" s="74">
        <f t="shared" si="1"/>
        <v>-1519.1200000000035</v>
      </c>
      <c r="M37" s="78"/>
      <c r="N37" s="73">
        <f t="shared" si="2"/>
        <v>0</v>
      </c>
      <c r="O37" s="73">
        <f t="shared" si="2"/>
        <v>0</v>
      </c>
      <c r="P37" s="73">
        <f t="shared" si="2"/>
        <v>0</v>
      </c>
      <c r="Q37" s="73">
        <f t="shared" si="2"/>
        <v>0</v>
      </c>
      <c r="R37" s="73">
        <f t="shared" si="2"/>
        <v>0</v>
      </c>
      <c r="S37" s="73">
        <f t="shared" si="2"/>
        <v>0</v>
      </c>
      <c r="T37" s="73">
        <f t="shared" si="2"/>
        <v>0</v>
      </c>
      <c r="U37" s="73">
        <f t="shared" si="3"/>
        <v>0</v>
      </c>
      <c r="V37" s="19">
        <f t="shared" si="4"/>
        <v>0</v>
      </c>
      <c r="W37" s="32">
        <f t="shared" si="5"/>
        <v>-1519.200000000006</v>
      </c>
    </row>
    <row r="38" spans="1:30" ht="11.25" customHeight="1" x14ac:dyDescent="0.2">
      <c r="A38" s="76">
        <f t="shared" si="0"/>
        <v>4</v>
      </c>
      <c r="B38" s="77">
        <f t="shared" si="6"/>
        <v>45588</v>
      </c>
      <c r="C38" s="73"/>
      <c r="D38" s="73"/>
      <c r="E38" s="73"/>
      <c r="F38" s="73"/>
      <c r="G38" s="73"/>
      <c r="H38" s="73"/>
      <c r="I38" s="73"/>
      <c r="J38" s="73">
        <f t="shared" si="1"/>
        <v>0</v>
      </c>
      <c r="K38" s="73">
        <f t="shared" si="1"/>
        <v>0</v>
      </c>
      <c r="L38" s="74">
        <f t="shared" si="1"/>
        <v>-1526.2400000000036</v>
      </c>
      <c r="M38" s="78"/>
      <c r="N38" s="73">
        <f t="shared" si="2"/>
        <v>0</v>
      </c>
      <c r="O38" s="73">
        <f t="shared" si="2"/>
        <v>0</v>
      </c>
      <c r="P38" s="73">
        <f t="shared" si="2"/>
        <v>0</v>
      </c>
      <c r="Q38" s="73">
        <f t="shared" si="2"/>
        <v>0</v>
      </c>
      <c r="R38" s="73">
        <f t="shared" si="2"/>
        <v>0</v>
      </c>
      <c r="S38" s="73">
        <f t="shared" si="2"/>
        <v>0</v>
      </c>
      <c r="T38" s="73">
        <f t="shared" si="2"/>
        <v>0</v>
      </c>
      <c r="U38" s="73">
        <f t="shared" si="3"/>
        <v>0</v>
      </c>
      <c r="V38" s="19">
        <f t="shared" si="4"/>
        <v>0</v>
      </c>
      <c r="W38" s="32">
        <f t="shared" si="5"/>
        <v>-1526.400000000006</v>
      </c>
    </row>
    <row r="39" spans="1:30" ht="11.25" customHeight="1" x14ac:dyDescent="0.2">
      <c r="A39" s="76">
        <f t="shared" si="0"/>
        <v>5</v>
      </c>
      <c r="B39" s="77">
        <f t="shared" si="6"/>
        <v>45589</v>
      </c>
      <c r="C39" s="73"/>
      <c r="D39" s="73"/>
      <c r="E39" s="73"/>
      <c r="F39" s="73"/>
      <c r="G39" s="73"/>
      <c r="H39" s="73"/>
      <c r="I39" s="73"/>
      <c r="J39" s="73">
        <f t="shared" si="1"/>
        <v>0</v>
      </c>
      <c r="K39" s="73">
        <f t="shared" si="1"/>
        <v>0</v>
      </c>
      <c r="L39" s="74">
        <f t="shared" si="1"/>
        <v>-1533.3600000000035</v>
      </c>
      <c r="M39" s="78"/>
      <c r="N39" s="73">
        <f t="shared" si="2"/>
        <v>0</v>
      </c>
      <c r="O39" s="73">
        <f t="shared" si="2"/>
        <v>0</v>
      </c>
      <c r="P39" s="73">
        <f t="shared" si="2"/>
        <v>0</v>
      </c>
      <c r="Q39" s="73">
        <f t="shared" si="2"/>
        <v>0</v>
      </c>
      <c r="R39" s="73">
        <f t="shared" si="2"/>
        <v>0</v>
      </c>
      <c r="S39" s="73">
        <f t="shared" si="2"/>
        <v>0</v>
      </c>
      <c r="T39" s="73">
        <f t="shared" si="2"/>
        <v>0</v>
      </c>
      <c r="U39" s="73">
        <f t="shared" si="3"/>
        <v>0</v>
      </c>
      <c r="V39" s="19">
        <f t="shared" si="4"/>
        <v>0</v>
      </c>
      <c r="W39" s="32">
        <f t="shared" si="5"/>
        <v>-1533.600000000006</v>
      </c>
    </row>
    <row r="40" spans="1:30" ht="11.25" customHeight="1" x14ac:dyDescent="0.2">
      <c r="A40" s="76">
        <f t="shared" si="0"/>
        <v>6</v>
      </c>
      <c r="B40" s="77">
        <f t="shared" si="6"/>
        <v>45590</v>
      </c>
      <c r="C40" s="73"/>
      <c r="D40" s="73"/>
      <c r="E40" s="73"/>
      <c r="F40" s="73"/>
      <c r="G40" s="73"/>
      <c r="H40" s="73"/>
      <c r="I40" s="73"/>
      <c r="J40" s="73">
        <f t="shared" si="1"/>
        <v>0</v>
      </c>
      <c r="K40" s="73">
        <f t="shared" si="1"/>
        <v>0</v>
      </c>
      <c r="L40" s="74">
        <f t="shared" si="1"/>
        <v>-1540.4800000000037</v>
      </c>
      <c r="M40" s="78"/>
      <c r="N40" s="73">
        <f t="shared" si="2"/>
        <v>0</v>
      </c>
      <c r="O40" s="73">
        <f t="shared" si="2"/>
        <v>0</v>
      </c>
      <c r="P40" s="73">
        <f t="shared" si="2"/>
        <v>0</v>
      </c>
      <c r="Q40" s="73">
        <f t="shared" si="2"/>
        <v>0</v>
      </c>
      <c r="R40" s="73">
        <f t="shared" si="2"/>
        <v>0</v>
      </c>
      <c r="S40" s="73">
        <f t="shared" si="2"/>
        <v>0</v>
      </c>
      <c r="T40" s="73">
        <f t="shared" si="2"/>
        <v>0</v>
      </c>
      <c r="U40" s="73">
        <f t="shared" si="3"/>
        <v>0</v>
      </c>
      <c r="V40" s="19">
        <f t="shared" si="4"/>
        <v>0</v>
      </c>
      <c r="W40" s="32">
        <f t="shared" si="5"/>
        <v>-1540.8000000000061</v>
      </c>
    </row>
    <row r="41" spans="1:30" ht="11.25" customHeight="1" x14ac:dyDescent="0.2">
      <c r="A41" s="76">
        <f t="shared" si="0"/>
        <v>7</v>
      </c>
      <c r="B41" s="77">
        <f t="shared" si="6"/>
        <v>45591</v>
      </c>
      <c r="C41" s="73"/>
      <c r="D41" s="73"/>
      <c r="E41" s="73"/>
      <c r="F41" s="73"/>
      <c r="G41" s="73"/>
      <c r="H41" s="73"/>
      <c r="I41" s="73"/>
      <c r="J41" s="73">
        <f t="shared" si="1"/>
        <v>0</v>
      </c>
      <c r="K41" s="73">
        <f t="shared" si="1"/>
        <v>0</v>
      </c>
      <c r="L41" s="74">
        <f t="shared" si="1"/>
        <v>-1540.4800000000037</v>
      </c>
      <c r="M41" s="72"/>
      <c r="N41" s="73">
        <f t="shared" si="2"/>
        <v>0</v>
      </c>
      <c r="O41" s="73">
        <f t="shared" si="2"/>
        <v>0</v>
      </c>
      <c r="P41" s="73">
        <f t="shared" si="2"/>
        <v>0</v>
      </c>
      <c r="Q41" s="73">
        <f t="shared" si="2"/>
        <v>0</v>
      </c>
      <c r="R41" s="73">
        <f t="shared" si="2"/>
        <v>0</v>
      </c>
      <c r="S41" s="73">
        <f t="shared" si="2"/>
        <v>0</v>
      </c>
      <c r="T41" s="73">
        <f t="shared" si="2"/>
        <v>0</v>
      </c>
      <c r="U41" s="73">
        <f t="shared" si="3"/>
        <v>0</v>
      </c>
      <c r="V41" s="19">
        <f t="shared" si="4"/>
        <v>0</v>
      </c>
      <c r="W41" s="32">
        <f t="shared" si="5"/>
        <v>-1540.8000000000061</v>
      </c>
    </row>
    <row r="42" spans="1:30" ht="11.25" customHeight="1" x14ac:dyDescent="0.2">
      <c r="A42" s="76">
        <f t="shared" si="0"/>
        <v>1</v>
      </c>
      <c r="B42" s="77">
        <f t="shared" si="6"/>
        <v>45592</v>
      </c>
      <c r="C42" s="73"/>
      <c r="D42" s="73"/>
      <c r="E42" s="73"/>
      <c r="F42" s="73"/>
      <c r="G42" s="73"/>
      <c r="H42" s="73"/>
      <c r="I42" s="73"/>
      <c r="J42" s="73">
        <f t="shared" si="1"/>
        <v>0</v>
      </c>
      <c r="K42" s="73">
        <f t="shared" si="1"/>
        <v>0</v>
      </c>
      <c r="L42" s="74">
        <f t="shared" si="1"/>
        <v>-1540.4800000000037</v>
      </c>
      <c r="M42" s="72"/>
      <c r="N42" s="73">
        <f t="shared" si="2"/>
        <v>0</v>
      </c>
      <c r="O42" s="73">
        <f t="shared" si="2"/>
        <v>0</v>
      </c>
      <c r="P42" s="73">
        <f t="shared" si="2"/>
        <v>0</v>
      </c>
      <c r="Q42" s="73">
        <f t="shared" si="2"/>
        <v>0</v>
      </c>
      <c r="R42" s="73">
        <f t="shared" si="2"/>
        <v>0</v>
      </c>
      <c r="S42" s="73">
        <f t="shared" si="2"/>
        <v>0</v>
      </c>
      <c r="T42" s="73">
        <f t="shared" si="2"/>
        <v>0</v>
      </c>
      <c r="U42" s="73">
        <f t="shared" si="3"/>
        <v>0</v>
      </c>
      <c r="V42" s="19">
        <f t="shared" si="4"/>
        <v>0</v>
      </c>
      <c r="W42" s="32">
        <f t="shared" si="5"/>
        <v>-1540.8000000000061</v>
      </c>
    </row>
    <row r="43" spans="1:30" ht="11.25" customHeight="1" x14ac:dyDescent="0.2">
      <c r="A43" s="76">
        <f t="shared" si="0"/>
        <v>2</v>
      </c>
      <c r="B43" s="77">
        <f t="shared" si="6"/>
        <v>45593</v>
      </c>
      <c r="C43" s="73"/>
      <c r="D43" s="73"/>
      <c r="E43" s="73"/>
      <c r="F43" s="73"/>
      <c r="G43" s="73"/>
      <c r="H43" s="73"/>
      <c r="I43" s="73"/>
      <c r="J43" s="73">
        <f t="shared" si="1"/>
        <v>0</v>
      </c>
      <c r="K43" s="73">
        <f t="shared" si="1"/>
        <v>0</v>
      </c>
      <c r="L43" s="74">
        <f t="shared" si="1"/>
        <v>-1548.0000000000036</v>
      </c>
      <c r="M43" s="78"/>
      <c r="N43" s="73">
        <f t="shared" si="2"/>
        <v>0</v>
      </c>
      <c r="O43" s="73">
        <f t="shared" si="2"/>
        <v>0</v>
      </c>
      <c r="P43" s="73">
        <f t="shared" si="2"/>
        <v>0</v>
      </c>
      <c r="Q43" s="73">
        <f t="shared" si="2"/>
        <v>0</v>
      </c>
      <c r="R43" s="73">
        <f t="shared" si="2"/>
        <v>0</v>
      </c>
      <c r="S43" s="73">
        <f t="shared" si="2"/>
        <v>0</v>
      </c>
      <c r="T43" s="73">
        <f t="shared" si="2"/>
        <v>0</v>
      </c>
      <c r="U43" s="73">
        <f t="shared" si="3"/>
        <v>0</v>
      </c>
      <c r="V43" s="19">
        <f t="shared" si="4"/>
        <v>0</v>
      </c>
      <c r="W43" s="32">
        <f t="shared" si="5"/>
        <v>-1548.0000000000061</v>
      </c>
    </row>
    <row r="44" spans="1:30" ht="11.25" customHeight="1" x14ac:dyDescent="0.2">
      <c r="A44" s="76">
        <f t="shared" si="0"/>
        <v>3</v>
      </c>
      <c r="B44" s="77">
        <f t="shared" si="6"/>
        <v>45594</v>
      </c>
      <c r="C44" s="73"/>
      <c r="D44" s="73"/>
      <c r="E44" s="73"/>
      <c r="F44" s="73"/>
      <c r="G44" s="73"/>
      <c r="H44" s="73"/>
      <c r="I44" s="73"/>
      <c r="J44" s="73">
        <f t="shared" si="1"/>
        <v>0</v>
      </c>
      <c r="K44" s="73">
        <f t="shared" si="1"/>
        <v>0</v>
      </c>
      <c r="L44" s="74">
        <f t="shared" si="1"/>
        <v>-1555.1200000000038</v>
      </c>
      <c r="M44" s="78"/>
      <c r="N44" s="73">
        <f t="shared" si="2"/>
        <v>0</v>
      </c>
      <c r="O44" s="73">
        <f t="shared" si="2"/>
        <v>0</v>
      </c>
      <c r="P44" s="73">
        <f t="shared" si="2"/>
        <v>0</v>
      </c>
      <c r="Q44" s="73">
        <f t="shared" si="2"/>
        <v>0</v>
      </c>
      <c r="R44" s="73">
        <f t="shared" si="2"/>
        <v>0</v>
      </c>
      <c r="S44" s="73">
        <f t="shared" si="2"/>
        <v>0</v>
      </c>
      <c r="T44" s="73">
        <f t="shared" si="2"/>
        <v>0</v>
      </c>
      <c r="U44" s="73">
        <f t="shared" si="3"/>
        <v>0</v>
      </c>
      <c r="V44" s="19">
        <f t="shared" si="4"/>
        <v>0</v>
      </c>
      <c r="W44" s="32">
        <f t="shared" si="5"/>
        <v>-1555.2000000000062</v>
      </c>
    </row>
    <row r="45" spans="1:30" ht="11.25" customHeight="1" x14ac:dyDescent="0.2">
      <c r="A45" s="76">
        <f t="shared" si="0"/>
        <v>4</v>
      </c>
      <c r="B45" s="77">
        <f t="shared" si="6"/>
        <v>45595</v>
      </c>
      <c r="C45" s="73"/>
      <c r="D45" s="73"/>
      <c r="E45" s="73"/>
      <c r="F45" s="73"/>
      <c r="G45" s="73"/>
      <c r="H45" s="73"/>
      <c r="I45" s="73"/>
      <c r="J45" s="73">
        <f t="shared" si="1"/>
        <v>0</v>
      </c>
      <c r="K45" s="73">
        <f t="shared" si="1"/>
        <v>0</v>
      </c>
      <c r="L45" s="74">
        <f t="shared" si="1"/>
        <v>-1562.2400000000036</v>
      </c>
      <c r="M45" s="78"/>
      <c r="N45" s="73">
        <f t="shared" si="2"/>
        <v>0</v>
      </c>
      <c r="O45" s="73">
        <f t="shared" si="2"/>
        <v>0</v>
      </c>
      <c r="P45" s="73">
        <f t="shared" si="2"/>
        <v>0</v>
      </c>
      <c r="Q45" s="73">
        <f t="shared" si="2"/>
        <v>0</v>
      </c>
      <c r="R45" s="73">
        <f t="shared" si="2"/>
        <v>0</v>
      </c>
      <c r="S45" s="73">
        <f t="shared" si="2"/>
        <v>0</v>
      </c>
      <c r="T45" s="73">
        <f t="shared" si="2"/>
        <v>0</v>
      </c>
      <c r="U45" s="73">
        <f t="shared" si="3"/>
        <v>0</v>
      </c>
      <c r="V45" s="19">
        <f t="shared" si="4"/>
        <v>0</v>
      </c>
      <c r="W45" s="32">
        <f t="shared" si="5"/>
        <v>-1562.4000000000062</v>
      </c>
    </row>
    <row r="46" spans="1:30" ht="11.25" customHeight="1" x14ac:dyDescent="0.2">
      <c r="A46" s="76">
        <f t="shared" si="0"/>
        <v>5</v>
      </c>
      <c r="B46" s="77">
        <f t="shared" si="6"/>
        <v>45596</v>
      </c>
      <c r="C46" s="73"/>
      <c r="D46" s="73"/>
      <c r="E46" s="73"/>
      <c r="F46" s="73"/>
      <c r="G46" s="73"/>
      <c r="H46" s="73"/>
      <c r="I46" s="73"/>
      <c r="J46" s="73">
        <f t="shared" si="1"/>
        <v>0</v>
      </c>
      <c r="K46" s="73">
        <f t="shared" si="1"/>
        <v>0</v>
      </c>
      <c r="L46" s="74">
        <f t="shared" si="1"/>
        <v>-1569.3600000000038</v>
      </c>
      <c r="M46" s="1"/>
      <c r="N46" s="73">
        <f t="shared" si="2"/>
        <v>0</v>
      </c>
      <c r="O46" s="73">
        <f t="shared" si="2"/>
        <v>0</v>
      </c>
      <c r="P46" s="73">
        <f t="shared" si="2"/>
        <v>0</v>
      </c>
      <c r="Q46" s="73">
        <f t="shared" si="2"/>
        <v>0</v>
      </c>
      <c r="R46" s="73">
        <f t="shared" si="2"/>
        <v>0</v>
      </c>
      <c r="S46" s="73">
        <f t="shared" si="2"/>
        <v>0</v>
      </c>
      <c r="T46" s="73">
        <f t="shared" si="2"/>
        <v>0</v>
      </c>
      <c r="U46" s="73">
        <f t="shared" si="3"/>
        <v>0</v>
      </c>
      <c r="V46" s="19">
        <f t="shared" si="4"/>
        <v>0</v>
      </c>
      <c r="W46" s="32">
        <f t="shared" si="5"/>
        <v>-1569.6000000000063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-1569.3600000000038</v>
      </c>
      <c r="E48" t="s">
        <v>59</v>
      </c>
      <c r="I48" s="20">
        <f>(U9/12)/((F9*4.35)+C48)</f>
        <v>-2.3594477004822649</v>
      </c>
      <c r="J48" s="39" t="s">
        <v>60</v>
      </c>
      <c r="K48" s="40">
        <f>I48/U10</f>
        <v>-0.11080438291004813</v>
      </c>
      <c r="L48" t="s">
        <v>61</v>
      </c>
      <c r="U48" s="42">
        <f>C48*U10</f>
        <v>-33417.656828925596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99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M41">
    <cfRule type="expression" dxfId="19" priority="35" stopIfTrue="1">
      <formula>IF(($A41=7),TRUE,FALSE)</formula>
    </cfRule>
    <cfRule type="expression" dxfId="18" priority="36" stopIfTrue="1">
      <formula>IF(($A41=1),TRUE,FALSE)</formula>
    </cfRule>
  </conditionalFormatting>
  <conditionalFormatting sqref="M16:U40 A16:K46 N41:U41 M42:U45 N46:U46">
    <cfRule type="expression" dxfId="17" priority="1" stopIfTrue="1">
      <formula>IF(($A16=7),TRUE,FALSE)</formula>
    </cfRule>
    <cfRule type="expression" dxfId="16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/>
  </sheetPr>
  <dimension ref="A1:AD50"/>
  <sheetViews>
    <sheetView tabSelected="1" zoomScaleNormal="100" workbookViewId="0">
      <selection activeCell="AB42" sqref="AB42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'Oct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45597</v>
      </c>
      <c r="C12" s="14"/>
      <c r="D12" s="14"/>
      <c r="E12" s="14"/>
      <c r="F12" s="23"/>
      <c r="G12" s="14"/>
      <c r="H12" s="23"/>
      <c r="I12" s="24" t="s">
        <v>19</v>
      </c>
      <c r="J12" s="25">
        <f>'Oct 24'!C48</f>
        <v>-1569.3600000000038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-1569.6000000000063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5" si="0">WEEKDAY(B16,1)</f>
        <v>6</v>
      </c>
      <c r="B16" s="68">
        <f>B12</f>
        <v>45597</v>
      </c>
      <c r="C16" s="69"/>
      <c r="D16" s="69"/>
      <c r="E16" s="69"/>
      <c r="F16" s="69"/>
      <c r="G16" s="69"/>
      <c r="H16" s="69"/>
      <c r="I16" s="69"/>
      <c r="J16" s="69">
        <f t="shared" ref="J16:L45" si="1">(U16-TRUNC(U16,0))*0.6+TRUNC(U16)</f>
        <v>0</v>
      </c>
      <c r="K16" s="69">
        <f t="shared" si="1"/>
        <v>0</v>
      </c>
      <c r="L16" s="70">
        <f t="shared" si="1"/>
        <v>-1576.4800000000039</v>
      </c>
      <c r="M16" s="71"/>
      <c r="N16" s="69">
        <f t="shared" ref="N16:T45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-1576.8000000000063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7</v>
      </c>
      <c r="B17" s="68">
        <f t="shared" ref="B17:B45" si="6">B16+1</f>
        <v>45598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-1576.4800000000039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-1576.8000000000063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1</v>
      </c>
      <c r="B18" s="68">
        <f t="shared" si="6"/>
        <v>45599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-1576.4800000000039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-1576.8000000000063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2</v>
      </c>
      <c r="B19" s="68">
        <f t="shared" si="6"/>
        <v>45600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-1584.0000000000039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-1584.0000000000064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3</v>
      </c>
      <c r="B20" s="68">
        <f t="shared" si="6"/>
        <v>45601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-1591.1200000000038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-1591.2000000000064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4</v>
      </c>
      <c r="B21" s="68">
        <f t="shared" si="6"/>
        <v>45602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-1598.2400000000039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-1598.4000000000065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5</v>
      </c>
      <c r="B22" s="68">
        <f t="shared" si="6"/>
        <v>45603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-1605.360000000004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-1605.6000000000065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6</v>
      </c>
      <c r="B23" s="68">
        <f t="shared" si="6"/>
        <v>45604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-1612.4800000000039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-1612.8000000000065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7</v>
      </c>
      <c r="B24" s="68">
        <f t="shared" si="6"/>
        <v>45605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-1612.4800000000039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-1612.8000000000065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1</v>
      </c>
      <c r="B25" s="68">
        <f t="shared" si="6"/>
        <v>45606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-1612.4800000000039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-1612.8000000000065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2</v>
      </c>
      <c r="B26" s="68">
        <f t="shared" si="6"/>
        <v>45607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-1620.0000000000039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-1620.0000000000066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3</v>
      </c>
      <c r="B27" s="68">
        <f t="shared" si="6"/>
        <v>45608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-1627.120000000004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-1627.2000000000066</v>
      </c>
    </row>
    <row r="28" spans="1:30" ht="11.25" customHeight="1" x14ac:dyDescent="0.2">
      <c r="A28" s="67">
        <f t="shared" si="0"/>
        <v>4</v>
      </c>
      <c r="B28" s="68">
        <f t="shared" si="6"/>
        <v>45609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-1634.2400000000041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-1634.4000000000067</v>
      </c>
      <c r="X28" s="8" t="s">
        <v>100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5</v>
      </c>
      <c r="B29" s="68">
        <f t="shared" si="6"/>
        <v>45610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-1641.360000000004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-1641.6000000000067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6</v>
      </c>
      <c r="B30" s="68">
        <f t="shared" si="6"/>
        <v>45611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-1648.4800000000041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-1648.8000000000068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7">
        <f t="shared" si="0"/>
        <v>7</v>
      </c>
      <c r="B31" s="68">
        <f t="shared" si="6"/>
        <v>45612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-1648.4800000000041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-1648.8000000000068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12">
        <v>9</v>
      </c>
      <c r="AD31" s="12">
        <v>10</v>
      </c>
    </row>
    <row r="32" spans="1:30" ht="11.25" customHeight="1" x14ac:dyDescent="0.2">
      <c r="A32" s="67">
        <f t="shared" si="0"/>
        <v>1</v>
      </c>
      <c r="B32" s="68">
        <f t="shared" si="6"/>
        <v>45613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-1648.4800000000041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-1648.8000000000068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12">
        <v>16</v>
      </c>
      <c r="AD32" s="12">
        <v>17</v>
      </c>
    </row>
    <row r="33" spans="1:30" ht="11.25" customHeight="1" x14ac:dyDescent="0.2">
      <c r="A33" s="67">
        <f t="shared" si="0"/>
        <v>2</v>
      </c>
      <c r="B33" s="68">
        <f t="shared" si="6"/>
        <v>45614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-1656.0000000000041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-1656.0000000000068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12">
        <v>23</v>
      </c>
      <c r="AD33" s="12">
        <v>24</v>
      </c>
    </row>
    <row r="34" spans="1:30" ht="11.25" customHeight="1" x14ac:dyDescent="0.2">
      <c r="A34" s="67">
        <f t="shared" si="0"/>
        <v>3</v>
      </c>
      <c r="B34" s="68">
        <f t="shared" si="6"/>
        <v>45615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-1663.1200000000042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-1663.2000000000069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12">
        <v>30</v>
      </c>
      <c r="AD34" s="12"/>
    </row>
    <row r="35" spans="1:30" ht="11.25" customHeight="1" x14ac:dyDescent="0.2">
      <c r="A35" s="67">
        <f t="shared" si="0"/>
        <v>4</v>
      </c>
      <c r="B35" s="68">
        <f t="shared" si="6"/>
        <v>45616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-1670.2400000000041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-1670.4000000000069</v>
      </c>
      <c r="X35" s="48"/>
      <c r="Y35" s="48"/>
      <c r="Z35" s="48"/>
      <c r="AA35" s="48"/>
      <c r="AB35" s="48"/>
      <c r="AC35" s="48"/>
      <c r="AD35" s="48"/>
    </row>
    <row r="36" spans="1:30" ht="11.25" customHeight="1" x14ac:dyDescent="0.2">
      <c r="A36" s="67">
        <f t="shared" si="0"/>
        <v>5</v>
      </c>
      <c r="B36" s="68">
        <f t="shared" si="6"/>
        <v>45617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-1677.3600000000042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-1677.600000000007</v>
      </c>
    </row>
    <row r="37" spans="1:30" ht="11.25" customHeight="1" x14ac:dyDescent="0.2">
      <c r="A37" s="67">
        <f t="shared" si="0"/>
        <v>6</v>
      </c>
      <c r="B37" s="68">
        <f t="shared" si="6"/>
        <v>45618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-1684.4800000000041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-1684.800000000007</v>
      </c>
    </row>
    <row r="38" spans="1:30" ht="11.25" customHeight="1" x14ac:dyDescent="0.2">
      <c r="A38" s="67">
        <f t="shared" si="0"/>
        <v>7</v>
      </c>
      <c r="B38" s="68">
        <f t="shared" si="6"/>
        <v>45619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-1684.4800000000041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-1684.800000000007</v>
      </c>
    </row>
    <row r="39" spans="1:30" ht="11.25" customHeight="1" x14ac:dyDescent="0.2">
      <c r="A39" s="67">
        <f t="shared" si="0"/>
        <v>1</v>
      </c>
      <c r="B39" s="68">
        <f t="shared" si="6"/>
        <v>45620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-1684.4800000000041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-1684.800000000007</v>
      </c>
    </row>
    <row r="40" spans="1:30" ht="11.25" customHeight="1" x14ac:dyDescent="0.2">
      <c r="A40" s="67">
        <f t="shared" si="0"/>
        <v>2</v>
      </c>
      <c r="B40" s="68">
        <f t="shared" si="6"/>
        <v>45621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-1692.0000000000043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-1692.000000000007</v>
      </c>
    </row>
    <row r="41" spans="1:30" ht="11.25" customHeight="1" x14ac:dyDescent="0.2">
      <c r="A41" s="67">
        <f t="shared" si="0"/>
        <v>3</v>
      </c>
      <c r="B41" s="68">
        <f t="shared" si="6"/>
        <v>45622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-1699.1200000000042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-1699.2000000000071</v>
      </c>
    </row>
    <row r="42" spans="1:30" ht="11.25" customHeight="1" x14ac:dyDescent="0.2">
      <c r="A42" s="67">
        <f t="shared" si="0"/>
        <v>4</v>
      </c>
      <c r="B42" s="68">
        <f t="shared" si="6"/>
        <v>45623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-1706.2400000000043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-1706.4000000000071</v>
      </c>
    </row>
    <row r="43" spans="1:30" ht="11.25" customHeight="1" x14ac:dyDescent="0.2">
      <c r="A43" s="67">
        <f t="shared" si="0"/>
        <v>5</v>
      </c>
      <c r="B43" s="68">
        <f t="shared" si="6"/>
        <v>45624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-1713.3600000000042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-1713.6000000000072</v>
      </c>
    </row>
    <row r="44" spans="1:30" ht="11.25" customHeight="1" x14ac:dyDescent="0.2">
      <c r="A44" s="67">
        <f t="shared" si="0"/>
        <v>6</v>
      </c>
      <c r="B44" s="68">
        <f t="shared" si="6"/>
        <v>45625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-1720.4800000000043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-1720.8000000000072</v>
      </c>
    </row>
    <row r="45" spans="1:30" ht="11.25" customHeight="1" x14ac:dyDescent="0.2">
      <c r="A45" s="67">
        <f t="shared" si="0"/>
        <v>7</v>
      </c>
      <c r="B45" s="68">
        <f t="shared" si="6"/>
        <v>45626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-1720.4800000000043</v>
      </c>
      <c r="M45" s="71" t="s">
        <v>101</v>
      </c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-1720.8000000000072</v>
      </c>
    </row>
    <row r="46" spans="1:30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30" ht="11.25" customHeight="1" thickBot="1" x14ac:dyDescent="0.25">
      <c r="A47" s="5" t="s">
        <v>58</v>
      </c>
      <c r="C47" s="60">
        <f>L45</f>
        <v>-1720.4800000000043</v>
      </c>
      <c r="E47" t="s">
        <v>59</v>
      </c>
      <c r="I47" s="20">
        <f>(U9/12)/((F9*4.35)+C47)</f>
        <v>-2.1314508359550119</v>
      </c>
      <c r="J47" s="39" t="s">
        <v>60</v>
      </c>
      <c r="K47" s="40">
        <f>I47/U10</f>
        <v>-0.10009719415811928</v>
      </c>
      <c r="L47" t="s">
        <v>61</v>
      </c>
      <c r="U47" s="42">
        <f>C47*U10</f>
        <v>-36635.577701120143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102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5 M16:U45">
    <cfRule type="expression" dxfId="15" priority="1" stopIfTrue="1">
      <formula>IF(($A16=7),TRUE,FALSE)</formula>
    </cfRule>
    <cfRule type="expression" dxfId="14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/>
  </sheetPr>
  <dimension ref="A1:AD51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'Nov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45627</v>
      </c>
      <c r="C12" s="14"/>
      <c r="D12" s="14"/>
      <c r="E12" s="14"/>
      <c r="F12" s="23"/>
      <c r="G12" s="14"/>
      <c r="H12" s="23"/>
      <c r="I12" s="24" t="s">
        <v>19</v>
      </c>
      <c r="J12" s="25">
        <f>'Nov 24'!C47</f>
        <v>-1720.4800000000043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103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104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105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106</v>
      </c>
      <c r="V15" s="28">
        <f>0</f>
        <v>0</v>
      </c>
      <c r="W15" s="28">
        <f>(J12-TRUNC(J12,0))/0.6+TRUNC(J12)</f>
        <v>-1720.8000000000072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1</v>
      </c>
      <c r="B16" s="68">
        <f>B12</f>
        <v>45627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-1720.4800000000043</v>
      </c>
      <c r="M16" s="71"/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-1720.8000000000072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2</v>
      </c>
      <c r="B17" s="68">
        <f t="shared" ref="B17:B46" si="6">B16+1</f>
        <v>45628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-1728.0000000000043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-1728.0000000000073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3</v>
      </c>
      <c r="B18" s="68">
        <f t="shared" si="6"/>
        <v>45629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-1735.1200000000044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-1735.2000000000073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4</v>
      </c>
      <c r="B19" s="68">
        <f t="shared" si="6"/>
        <v>45630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-1742.2400000000043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-1742.4000000000074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5</v>
      </c>
      <c r="B20" s="68">
        <f t="shared" si="6"/>
        <v>45631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-1749.3600000000044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-1749.6000000000074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6</v>
      </c>
      <c r="B21" s="68">
        <f t="shared" si="6"/>
        <v>45632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-1756.4800000000046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-1756.8000000000075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7</v>
      </c>
      <c r="B22" s="68">
        <f t="shared" si="6"/>
        <v>45633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-1756.4800000000046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-1756.8000000000075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1</v>
      </c>
      <c r="B23" s="68">
        <f t="shared" si="6"/>
        <v>45634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-1756.4800000000046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-1756.8000000000075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2</v>
      </c>
      <c r="B24" s="68">
        <f t="shared" si="6"/>
        <v>45635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-1764.0000000000045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-1764.0000000000075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3</v>
      </c>
      <c r="B25" s="68">
        <f t="shared" si="6"/>
        <v>45636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-1771.1200000000044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-1771.2000000000075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4</v>
      </c>
      <c r="B26" s="68">
        <f t="shared" si="6"/>
        <v>45637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-1778.2400000000046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-1778.4000000000076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5</v>
      </c>
      <c r="B27" s="68">
        <f t="shared" si="6"/>
        <v>45638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-1785.3600000000047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-1785.6000000000076</v>
      </c>
    </row>
    <row r="28" spans="1:30" ht="11.25" customHeight="1" x14ac:dyDescent="0.2">
      <c r="A28" s="67">
        <f t="shared" si="0"/>
        <v>6</v>
      </c>
      <c r="B28" s="68">
        <f t="shared" si="6"/>
        <v>45639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-1792.4800000000046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-1792.8000000000077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7</v>
      </c>
      <c r="B29" s="68">
        <f t="shared" si="6"/>
        <v>45640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-1792.4800000000046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-1792.8000000000077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1</v>
      </c>
      <c r="B30" s="68">
        <f t="shared" si="6"/>
        <v>45641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-1792.4800000000046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-1792.8000000000077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67">
        <f t="shared" si="0"/>
        <v>2</v>
      </c>
      <c r="B31" s="68">
        <f t="shared" si="6"/>
        <v>45642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-1800.0000000000045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-1800.0000000000077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67">
        <f t="shared" si="0"/>
        <v>3</v>
      </c>
      <c r="B32" s="68">
        <f t="shared" si="6"/>
        <v>45643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-1807.1200000000047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-1807.2000000000078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67">
        <f t="shared" si="0"/>
        <v>4</v>
      </c>
      <c r="B33" s="68">
        <f t="shared" si="6"/>
        <v>45644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-1814.2400000000048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-1814.4000000000078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67">
        <f t="shared" si="0"/>
        <v>5</v>
      </c>
      <c r="B34" s="68">
        <f t="shared" si="6"/>
        <v>45645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-1821.3600000000047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-1821.6000000000079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67">
        <f t="shared" si="0"/>
        <v>6</v>
      </c>
      <c r="B35" s="68">
        <f t="shared" si="6"/>
        <v>45646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-1828.4800000000048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-1828.8000000000079</v>
      </c>
      <c r="X35" s="1">
        <v>30</v>
      </c>
      <c r="Y35" s="1">
        <v>31</v>
      </c>
      <c r="Z35" s="1"/>
      <c r="AA35" s="1"/>
      <c r="AB35" s="1"/>
      <c r="AC35" s="49"/>
      <c r="AD35" s="49"/>
    </row>
    <row r="36" spans="1:30" ht="11.25" customHeight="1" x14ac:dyDescent="0.2">
      <c r="A36" s="67">
        <f t="shared" si="0"/>
        <v>7</v>
      </c>
      <c r="B36" s="68">
        <f t="shared" si="6"/>
        <v>45647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-1828.4800000000048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-1828.8000000000079</v>
      </c>
    </row>
    <row r="37" spans="1:30" ht="11.25" customHeight="1" x14ac:dyDescent="0.2">
      <c r="A37" s="67">
        <f t="shared" si="0"/>
        <v>1</v>
      </c>
      <c r="B37" s="68">
        <f t="shared" si="6"/>
        <v>45648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-1828.4800000000048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-1828.8000000000079</v>
      </c>
    </row>
    <row r="38" spans="1:30" ht="11.25" customHeight="1" x14ac:dyDescent="0.2">
      <c r="A38" s="67">
        <f t="shared" si="0"/>
        <v>2</v>
      </c>
      <c r="B38" s="68">
        <f t="shared" si="6"/>
        <v>45649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-1836.0000000000048</v>
      </c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-1836.000000000008</v>
      </c>
    </row>
    <row r="39" spans="1:30" ht="11.25" customHeight="1" x14ac:dyDescent="0.2">
      <c r="A39" s="67">
        <f t="shared" si="0"/>
        <v>3</v>
      </c>
      <c r="B39" s="68">
        <f t="shared" si="6"/>
        <v>45650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-1843.1200000000049</v>
      </c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-1843.200000000008</v>
      </c>
    </row>
    <row r="40" spans="1:30" ht="11.25" customHeight="1" x14ac:dyDescent="0.2">
      <c r="A40" s="67">
        <f t="shared" si="0"/>
        <v>4</v>
      </c>
      <c r="B40" s="68">
        <f t="shared" si="6"/>
        <v>45651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-1850.2400000000048</v>
      </c>
      <c r="M40" s="71" t="s">
        <v>64</v>
      </c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-1850.400000000008</v>
      </c>
    </row>
    <row r="41" spans="1:30" ht="11.25" customHeight="1" x14ac:dyDescent="0.2">
      <c r="A41" s="67">
        <f t="shared" si="0"/>
        <v>5</v>
      </c>
      <c r="B41" s="68">
        <f t="shared" si="6"/>
        <v>45652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-1857.3600000000049</v>
      </c>
      <c r="M41" s="71" t="s">
        <v>65</v>
      </c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-1857.6000000000081</v>
      </c>
    </row>
    <row r="42" spans="1:30" ht="11.25" customHeight="1" x14ac:dyDescent="0.2">
      <c r="A42" s="67">
        <f t="shared" si="0"/>
        <v>6</v>
      </c>
      <c r="B42" s="68">
        <f t="shared" si="6"/>
        <v>45653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-1864.4800000000048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-1864.8000000000081</v>
      </c>
    </row>
    <row r="43" spans="1:30" ht="11.25" customHeight="1" x14ac:dyDescent="0.2">
      <c r="A43" s="67">
        <f t="shared" si="0"/>
        <v>7</v>
      </c>
      <c r="B43" s="68">
        <f t="shared" si="6"/>
        <v>45654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-1864.4800000000048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-1864.8000000000081</v>
      </c>
    </row>
    <row r="44" spans="1:30" ht="11.25" customHeight="1" x14ac:dyDescent="0.2">
      <c r="A44" s="67">
        <f t="shared" si="0"/>
        <v>1</v>
      </c>
      <c r="B44" s="68">
        <f t="shared" si="6"/>
        <v>45655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-1864.4800000000048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-1864.8000000000081</v>
      </c>
    </row>
    <row r="45" spans="1:30" ht="11.25" customHeight="1" x14ac:dyDescent="0.2">
      <c r="A45" s="67">
        <f t="shared" si="0"/>
        <v>2</v>
      </c>
      <c r="B45" s="68">
        <f t="shared" si="6"/>
        <v>45656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-1872.000000000005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-1872.0000000000082</v>
      </c>
    </row>
    <row r="46" spans="1:30" ht="11.25" customHeight="1" x14ac:dyDescent="0.2">
      <c r="A46" s="52">
        <f t="shared" si="0"/>
        <v>3</v>
      </c>
      <c r="B46" s="53">
        <f t="shared" si="6"/>
        <v>45657</v>
      </c>
      <c r="C46" s="73"/>
      <c r="D46" s="73"/>
      <c r="E46" s="73"/>
      <c r="F46" s="73"/>
      <c r="G46" s="73"/>
      <c r="H46" s="73"/>
      <c r="I46" s="73"/>
      <c r="J46" s="51">
        <f t="shared" si="1"/>
        <v>0</v>
      </c>
      <c r="K46" s="51">
        <f t="shared" si="1"/>
        <v>0</v>
      </c>
      <c r="L46" s="74">
        <f t="shared" si="1"/>
        <v>-1879.1200000000049</v>
      </c>
      <c r="M46" s="1"/>
      <c r="N46" s="51">
        <f t="shared" si="2"/>
        <v>0</v>
      </c>
      <c r="O46" s="51">
        <f t="shared" si="2"/>
        <v>0</v>
      </c>
      <c r="P46" s="51">
        <f t="shared" si="2"/>
        <v>0</v>
      </c>
      <c r="Q46" s="51">
        <f t="shared" si="2"/>
        <v>0</v>
      </c>
      <c r="R46" s="51">
        <f t="shared" si="2"/>
        <v>0</v>
      </c>
      <c r="S46" s="51">
        <f t="shared" si="2"/>
        <v>0</v>
      </c>
      <c r="T46" s="51">
        <f t="shared" si="2"/>
        <v>0</v>
      </c>
      <c r="U46" s="51">
        <f t="shared" si="3"/>
        <v>0</v>
      </c>
      <c r="V46" s="19">
        <f t="shared" si="4"/>
        <v>0</v>
      </c>
      <c r="W46" s="32">
        <f t="shared" si="5"/>
        <v>-1879.2000000000082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-1879.1200000000049</v>
      </c>
      <c r="E48" t="s">
        <v>59</v>
      </c>
      <c r="I48" s="20">
        <f>(U9/12)/((F9*4.35)+C48)</f>
        <v>-1.9351492774152543</v>
      </c>
      <c r="J48" s="39" t="s">
        <v>60</v>
      </c>
      <c r="K48" s="40">
        <f>I48/U10</f>
        <v>-9.0878480365975178E-2</v>
      </c>
      <c r="L48" t="s">
        <v>61</v>
      </c>
      <c r="U48" s="42">
        <f>C48*U10</f>
        <v>-40013.628039691765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107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40">
    <cfRule type="expression" dxfId="13" priority="49" stopIfTrue="1">
      <formula>IF(($A42=7),TRUE,FALSE)</formula>
    </cfRule>
    <cfRule type="expression" dxfId="12" priority="50" stopIfTrue="1">
      <formula>IF(($A42=1),TRUE,FALSE)</formula>
    </cfRule>
  </conditionalFormatting>
  <conditionalFormatting sqref="M41 M16:U37 N38:U39">
    <cfRule type="expression" dxfId="11" priority="91" stopIfTrue="1">
      <formula>IF(($A16=7),TRUE,FALSE)</formula>
    </cfRule>
    <cfRule type="expression" dxfId="10" priority="92" stopIfTrue="1">
      <formula>IF(($A16=1),TRUE,FALSE)</formula>
    </cfRule>
  </conditionalFormatting>
  <conditionalFormatting sqref="M43">
    <cfRule type="expression" dxfId="9" priority="87" stopIfTrue="1">
      <formula>IF(($A43=7),TRUE,FALSE)</formula>
    </cfRule>
    <cfRule type="expression" dxfId="8" priority="88" stopIfTrue="1">
      <formula>IF(($A43=1),TRUE,FALSE)</formula>
    </cfRule>
  </conditionalFormatting>
  <conditionalFormatting sqref="A16:K46 N40:U43 M44:U46">
    <cfRule type="expression" dxfId="7" priority="5" stopIfTrue="1">
      <formula>IF(($A16=7),TRUE,FALSE)</formula>
    </cfRule>
    <cfRule type="expression" dxfId="6" priority="6" stopIfTrue="1">
      <formula>IF(($A16=1),TRUE,FALSE)</formula>
    </cfRule>
  </conditionalFormatting>
  <conditionalFormatting sqref="M40:M41">
    <cfRule type="expression" dxfId="5" priority="101" stopIfTrue="1">
      <formula>IF(($A38=7),TRUE,FALSE)</formula>
    </cfRule>
    <cfRule type="expression" dxfId="4" priority="102" stopIfTrue="1">
      <formula>IF(($A38=1),TRUE,FALSE)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5"/>
  </sheetPr>
  <dimension ref="A1:AD52"/>
  <sheetViews>
    <sheetView zoomScaleNormal="100" workbookViewId="0">
      <selection activeCell="AG21" sqref="AG21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'Dec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45658</v>
      </c>
      <c r="C12" s="14"/>
      <c r="D12" s="14"/>
      <c r="E12" s="14"/>
      <c r="F12" s="23"/>
      <c r="G12" s="14"/>
      <c r="H12" s="23"/>
      <c r="I12" s="24" t="s">
        <v>19</v>
      </c>
      <c r="J12" s="25">
        <f>'Dec 24'!C48</f>
        <v>-1879.1200000000049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-1879.2000000000082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4</v>
      </c>
      <c r="B16" s="68">
        <f>B12</f>
        <v>45658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-1886.240000000005</v>
      </c>
      <c r="M16" s="71" t="s">
        <v>41</v>
      </c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-1886.4000000000083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5</v>
      </c>
      <c r="B17" s="68">
        <f t="shared" ref="B17:B46" si="6">B16+1</f>
        <v>45659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-1893.3600000000049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-1893.6000000000083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6</v>
      </c>
      <c r="B18" s="68">
        <f t="shared" si="6"/>
        <v>45660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-1900.480000000005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-1900.8000000000084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7</v>
      </c>
      <c r="B19" s="68">
        <f t="shared" si="6"/>
        <v>45661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-1900.480000000005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-1900.8000000000084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1</v>
      </c>
      <c r="B20" s="68">
        <f t="shared" si="6"/>
        <v>45662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-1900.480000000005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-1900.8000000000084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2</v>
      </c>
      <c r="B21" s="68">
        <f t="shared" si="6"/>
        <v>45663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-1908.000000000005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-1908.0000000000084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3</v>
      </c>
      <c r="B22" s="68">
        <f t="shared" si="6"/>
        <v>45664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-1915.1200000000051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-1915.2000000000085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4</v>
      </c>
      <c r="B23" s="68">
        <f t="shared" si="6"/>
        <v>45665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-1922.240000000005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-1922.4000000000085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5</v>
      </c>
      <c r="B24" s="68">
        <f t="shared" si="6"/>
        <v>45666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-1929.3600000000051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-1929.6000000000085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6</v>
      </c>
      <c r="B25" s="68">
        <f t="shared" si="6"/>
        <v>45667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-1936.4800000000052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-1936.8000000000086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7</v>
      </c>
      <c r="B26" s="68">
        <f t="shared" si="6"/>
        <v>45668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-1936.4800000000052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-1936.8000000000086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1</v>
      </c>
      <c r="B27" s="68">
        <f t="shared" si="6"/>
        <v>45669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-1936.4800000000052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-1936.8000000000086</v>
      </c>
    </row>
    <row r="28" spans="1:30" ht="11.25" customHeight="1" x14ac:dyDescent="0.2">
      <c r="A28" s="67">
        <f t="shared" si="0"/>
        <v>2</v>
      </c>
      <c r="B28" s="68">
        <f t="shared" si="6"/>
        <v>45670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-1944.0000000000052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-1944.0000000000086</v>
      </c>
      <c r="X28" s="8" t="s">
        <v>70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3</v>
      </c>
      <c r="B29" s="68">
        <f t="shared" si="6"/>
        <v>45671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-1951.1200000000051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-1951.2000000000087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4</v>
      </c>
      <c r="B30" s="68">
        <f t="shared" si="6"/>
        <v>45672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-1958.2400000000052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-1958.4000000000087</v>
      </c>
      <c r="X30" s="1"/>
      <c r="Y30" s="1"/>
      <c r="Z30" s="1">
        <v>1</v>
      </c>
      <c r="AA30" s="1">
        <v>2</v>
      </c>
      <c r="AB30" s="12">
        <v>3</v>
      </c>
      <c r="AC30" s="12">
        <v>4</v>
      </c>
      <c r="AD30" s="12">
        <v>5</v>
      </c>
    </row>
    <row r="31" spans="1:30" ht="11.25" customHeight="1" x14ac:dyDescent="0.2">
      <c r="A31" s="67">
        <f t="shared" si="0"/>
        <v>5</v>
      </c>
      <c r="B31" s="68">
        <f t="shared" si="6"/>
        <v>45673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-1965.3600000000054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-1965.6000000000088</v>
      </c>
      <c r="X31" s="1">
        <v>6</v>
      </c>
      <c r="Y31" s="1">
        <v>7</v>
      </c>
      <c r="Z31" s="1">
        <v>8</v>
      </c>
      <c r="AA31" s="1">
        <v>9</v>
      </c>
      <c r="AB31" s="12">
        <v>10</v>
      </c>
      <c r="AC31" s="12">
        <v>11</v>
      </c>
      <c r="AD31" s="12">
        <v>12</v>
      </c>
    </row>
    <row r="32" spans="1:30" ht="11.25" customHeight="1" x14ac:dyDescent="0.2">
      <c r="A32" s="67">
        <f t="shared" si="0"/>
        <v>6</v>
      </c>
      <c r="B32" s="68">
        <f t="shared" si="6"/>
        <v>45674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-1972.4800000000052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-1972.8000000000088</v>
      </c>
      <c r="X32" s="1">
        <v>13</v>
      </c>
      <c r="Y32" s="1">
        <v>14</v>
      </c>
      <c r="Z32" s="1">
        <v>15</v>
      </c>
      <c r="AA32" s="1">
        <v>16</v>
      </c>
      <c r="AB32" s="12">
        <v>17</v>
      </c>
      <c r="AC32" s="12">
        <v>18</v>
      </c>
      <c r="AD32" s="12">
        <v>19</v>
      </c>
    </row>
    <row r="33" spans="1:30" ht="11.25" customHeight="1" x14ac:dyDescent="0.2">
      <c r="A33" s="67">
        <f t="shared" si="0"/>
        <v>7</v>
      </c>
      <c r="B33" s="68">
        <f t="shared" si="6"/>
        <v>45675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-1972.4800000000052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-1972.8000000000088</v>
      </c>
      <c r="X33" s="1">
        <v>20</v>
      </c>
      <c r="Y33" s="1">
        <v>21</v>
      </c>
      <c r="Z33" s="1">
        <v>22</v>
      </c>
      <c r="AA33" s="1">
        <v>23</v>
      </c>
      <c r="AB33" s="12">
        <v>24</v>
      </c>
      <c r="AC33" s="12">
        <v>25</v>
      </c>
      <c r="AD33" s="12">
        <v>26</v>
      </c>
    </row>
    <row r="34" spans="1:30" ht="11.25" customHeight="1" x14ac:dyDescent="0.2">
      <c r="A34" s="67">
        <f t="shared" si="0"/>
        <v>1</v>
      </c>
      <c r="B34" s="68">
        <f t="shared" si="6"/>
        <v>45676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-1972.4800000000052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-1972.8000000000088</v>
      </c>
      <c r="X34" s="1">
        <v>27</v>
      </c>
      <c r="Y34" s="1">
        <v>28</v>
      </c>
      <c r="Z34" s="1">
        <v>29</v>
      </c>
      <c r="AA34" s="1">
        <v>30</v>
      </c>
      <c r="AB34" s="12">
        <v>31</v>
      </c>
      <c r="AC34" s="12"/>
      <c r="AD34" s="12"/>
    </row>
    <row r="35" spans="1:30" ht="11.25" customHeight="1" x14ac:dyDescent="0.2">
      <c r="A35" s="67">
        <f t="shared" si="0"/>
        <v>2</v>
      </c>
      <c r="B35" s="68">
        <f t="shared" si="6"/>
        <v>45677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-1980.0000000000052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-1980.0000000000089</v>
      </c>
    </row>
    <row r="36" spans="1:30" ht="11.25" customHeight="1" x14ac:dyDescent="0.2">
      <c r="A36" s="67">
        <f t="shared" si="0"/>
        <v>3</v>
      </c>
      <c r="B36" s="68">
        <f t="shared" si="6"/>
        <v>45678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-1987.1200000000053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-1987.2000000000089</v>
      </c>
    </row>
    <row r="37" spans="1:30" ht="11.25" customHeight="1" x14ac:dyDescent="0.2">
      <c r="A37" s="67">
        <f t="shared" si="0"/>
        <v>4</v>
      </c>
      <c r="B37" s="68">
        <f t="shared" si="6"/>
        <v>45679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-1994.2400000000055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-1994.400000000009</v>
      </c>
    </row>
    <row r="38" spans="1:30" ht="11.25" customHeight="1" x14ac:dyDescent="0.2">
      <c r="A38" s="67">
        <f t="shared" si="0"/>
        <v>5</v>
      </c>
      <c r="B38" s="68">
        <f t="shared" si="6"/>
        <v>45680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-2001.3600000000054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-2001.600000000009</v>
      </c>
    </row>
    <row r="39" spans="1:30" ht="11.25" customHeight="1" x14ac:dyDescent="0.2">
      <c r="A39" s="67">
        <f t="shared" si="0"/>
        <v>6</v>
      </c>
      <c r="B39" s="68">
        <f t="shared" si="6"/>
        <v>45681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-2008.4800000000055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-2008.800000000009</v>
      </c>
    </row>
    <row r="40" spans="1:30" ht="11.25" customHeight="1" x14ac:dyDescent="0.2">
      <c r="A40" s="67">
        <f t="shared" si="0"/>
        <v>7</v>
      </c>
      <c r="B40" s="68">
        <f t="shared" si="6"/>
        <v>45682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-2008.4800000000055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-2008.800000000009</v>
      </c>
    </row>
    <row r="41" spans="1:30" ht="11.25" customHeight="1" x14ac:dyDescent="0.2">
      <c r="A41" s="67">
        <f t="shared" si="0"/>
        <v>1</v>
      </c>
      <c r="B41" s="68">
        <f t="shared" si="6"/>
        <v>45683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-2008.4800000000055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-2008.800000000009</v>
      </c>
    </row>
    <row r="42" spans="1:30" ht="11.25" customHeight="1" x14ac:dyDescent="0.2">
      <c r="A42" s="67">
        <f t="shared" si="0"/>
        <v>2</v>
      </c>
      <c r="B42" s="68">
        <f t="shared" si="6"/>
        <v>45684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-2016.0000000000055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-2016.0000000000091</v>
      </c>
    </row>
    <row r="43" spans="1:30" ht="11.25" customHeight="1" x14ac:dyDescent="0.2">
      <c r="A43" s="67">
        <f t="shared" si="0"/>
        <v>3</v>
      </c>
      <c r="B43" s="68">
        <f t="shared" si="6"/>
        <v>45685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-2023.1200000000056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-2023.2000000000091</v>
      </c>
    </row>
    <row r="44" spans="1:30" ht="11.25" customHeight="1" x14ac:dyDescent="0.2">
      <c r="A44" s="67">
        <f t="shared" si="0"/>
        <v>4</v>
      </c>
      <c r="B44" s="68">
        <f t="shared" si="6"/>
        <v>45686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-2030.2400000000055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-2030.4000000000092</v>
      </c>
    </row>
    <row r="45" spans="1:30" ht="11.25" customHeight="1" x14ac:dyDescent="0.2">
      <c r="A45" s="67">
        <f t="shared" si="0"/>
        <v>5</v>
      </c>
      <c r="B45" s="68">
        <f t="shared" si="6"/>
        <v>45687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-2037.3600000000056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-2037.6000000000092</v>
      </c>
    </row>
    <row r="46" spans="1:30" ht="11.25" customHeight="1" x14ac:dyDescent="0.2">
      <c r="A46" s="67">
        <f t="shared" si="0"/>
        <v>6</v>
      </c>
      <c r="B46" s="68">
        <f t="shared" si="6"/>
        <v>45688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-2044.4800000000055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-2044.8000000000093</v>
      </c>
    </row>
    <row r="47" spans="1:30" ht="11.25" customHeight="1" thickBot="1" x14ac:dyDescent="0.25">
      <c r="X47" t="s">
        <v>62</v>
      </c>
    </row>
    <row r="48" spans="1:30" ht="11.25" customHeight="1" thickBot="1" x14ac:dyDescent="0.25">
      <c r="A48" s="5" t="s">
        <v>58</v>
      </c>
      <c r="C48" s="38">
        <f>L46</f>
        <v>-2044.4800000000055</v>
      </c>
      <c r="E48" t="s">
        <v>59</v>
      </c>
      <c r="I48" s="20">
        <f>(U9/12)/((F9*4.35)+C48)</f>
        <v>-1.7656489466138334</v>
      </c>
      <c r="J48" s="39" t="s">
        <v>60</v>
      </c>
      <c r="K48" s="40">
        <f>I48/U10</f>
        <v>-8.2918405830878852E-2</v>
      </c>
      <c r="L48" t="s">
        <v>61</v>
      </c>
      <c r="U48" s="42">
        <f>C48*U10</f>
        <v>-43534.772795025878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108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109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</sheetData>
  <mergeCells count="3">
    <mergeCell ref="C14:D14"/>
    <mergeCell ref="E14:F14"/>
    <mergeCell ref="G14:H14"/>
  </mergeCells>
  <conditionalFormatting sqref="M16:M17">
    <cfRule type="expression" dxfId="3" priority="55" stopIfTrue="1">
      <formula>IF(($A17=7),TRUE,FALSE)</formula>
    </cfRule>
    <cfRule type="expression" dxfId="2" priority="56" stopIfTrue="1">
      <formula>IF(($A17=1),TRUE,FALSE)</formula>
    </cfRule>
  </conditionalFormatting>
  <conditionalFormatting sqref="N16:U18 A16:K46 M19:U46">
    <cfRule type="expression" dxfId="1" priority="1" stopIfTrue="1">
      <formula>IF(($A16=7),TRUE,FALSE)</formula>
    </cfRule>
    <cfRule type="expression" dxfId="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AD51"/>
  <sheetViews>
    <sheetView zoomScaleNormal="100" workbookViewId="0">
      <selection activeCell="AJ18" sqref="AJ18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>
        <v>36</v>
      </c>
      <c r="J9" s="16" t="s">
        <v>10</v>
      </c>
      <c r="M9" t="s">
        <v>13</v>
      </c>
      <c r="N9" s="17"/>
      <c r="U9" s="18">
        <f>40000</f>
        <v>40000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45261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>WEEKDAY(B16,1)</f>
        <v>6</v>
      </c>
      <c r="B16" s="68">
        <f>B12</f>
        <v>45261</v>
      </c>
      <c r="C16" s="69"/>
      <c r="D16" s="69"/>
      <c r="E16" s="69"/>
      <c r="F16" s="69"/>
      <c r="G16" s="69"/>
      <c r="H16" s="69"/>
      <c r="I16" s="69"/>
      <c r="J16" s="69">
        <f t="shared" ref="J16:L46" si="0">(U16-TRUNC(U16,0))*0.6+TRUNC(U16)</f>
        <v>0</v>
      </c>
      <c r="K16" s="69">
        <f t="shared" si="0"/>
        <v>0</v>
      </c>
      <c r="L16" s="70">
        <f t="shared" si="0"/>
        <v>-7.12</v>
      </c>
      <c r="M16" s="71"/>
      <c r="N16" s="69">
        <f t="shared" ref="N16:T46" si="1">(C16-TRUNC(C16,0))/0.6+TRUNC(C16)</f>
        <v>0</v>
      </c>
      <c r="O16" s="69">
        <f t="shared" si="1"/>
        <v>0</v>
      </c>
      <c r="P16" s="69">
        <f t="shared" si="1"/>
        <v>0</v>
      </c>
      <c r="Q16" s="69">
        <f t="shared" si="1"/>
        <v>0</v>
      </c>
      <c r="R16" s="69">
        <f t="shared" si="1"/>
        <v>0</v>
      </c>
      <c r="S16" s="69">
        <f t="shared" si="1"/>
        <v>0</v>
      </c>
      <c r="T16" s="69">
        <f t="shared" si="1"/>
        <v>0</v>
      </c>
      <c r="U16" s="69">
        <f t="shared" ref="U16:U46" si="2">O16-N16+Q16-P16+S16-R16+T16</f>
        <v>0</v>
      </c>
      <c r="V16" s="19">
        <f t="shared" ref="V16:V46" si="3">V15+U16</f>
        <v>0</v>
      </c>
      <c r="W16" s="32">
        <f t="shared" ref="W16:W46" si="4">IF(OR(WEEKDAY(B16)=1,WEEKDAY(B16)=7),U16+W15,(U16-($F$9/5))+W15)</f>
        <v>-7.2</v>
      </c>
      <c r="X16" s="81" t="s">
        <v>43</v>
      </c>
      <c r="Y16" s="82"/>
      <c r="Z16" s="82"/>
      <c r="AA16" s="82"/>
      <c r="AB16" s="82"/>
      <c r="AC16" s="82"/>
      <c r="AD16" s="83"/>
    </row>
    <row r="17" spans="1:30" ht="11.25" customHeight="1" x14ac:dyDescent="0.2">
      <c r="A17" s="67">
        <f t="shared" ref="A17:A46" si="5">WEEKDAY(B17,1)</f>
        <v>7</v>
      </c>
      <c r="B17" s="68">
        <f t="shared" ref="B17:B46" si="6">B16+1</f>
        <v>45262</v>
      </c>
      <c r="C17" s="69"/>
      <c r="D17" s="69"/>
      <c r="E17" s="69"/>
      <c r="F17" s="69"/>
      <c r="G17" s="69"/>
      <c r="H17" s="69"/>
      <c r="I17" s="69"/>
      <c r="J17" s="69">
        <f t="shared" ref="J17" si="7">(U17-TRUNC(U17,0))*0.6+TRUNC(U17)</f>
        <v>0</v>
      </c>
      <c r="K17" s="69">
        <f t="shared" ref="K17" si="8">(V17-TRUNC(V17,0))*0.6+TRUNC(V17)</f>
        <v>0</v>
      </c>
      <c r="L17" s="70">
        <f t="shared" si="0"/>
        <v>-7.12</v>
      </c>
      <c r="M17" s="71"/>
      <c r="N17" s="69">
        <f t="shared" si="1"/>
        <v>0</v>
      </c>
      <c r="O17" s="69">
        <f t="shared" si="1"/>
        <v>0</v>
      </c>
      <c r="P17" s="69">
        <f t="shared" si="1"/>
        <v>0</v>
      </c>
      <c r="Q17" s="69">
        <f t="shared" si="1"/>
        <v>0</v>
      </c>
      <c r="R17" s="69">
        <f t="shared" si="1"/>
        <v>0</v>
      </c>
      <c r="S17" s="69">
        <f t="shared" si="1"/>
        <v>0</v>
      </c>
      <c r="T17" s="69">
        <f t="shared" si="1"/>
        <v>0</v>
      </c>
      <c r="U17" s="69">
        <f t="shared" si="2"/>
        <v>0</v>
      </c>
      <c r="V17" s="19">
        <f t="shared" si="3"/>
        <v>0</v>
      </c>
      <c r="W17" s="32">
        <f t="shared" si="4"/>
        <v>-7.2</v>
      </c>
      <c r="X17" s="84"/>
      <c r="Y17" s="85"/>
      <c r="Z17" s="85"/>
      <c r="AA17" s="85"/>
      <c r="AB17" s="85"/>
      <c r="AC17" s="85"/>
      <c r="AD17" s="86"/>
    </row>
    <row r="18" spans="1:30" ht="11.25" customHeight="1" x14ac:dyDescent="0.2">
      <c r="A18" s="67">
        <f t="shared" si="5"/>
        <v>1</v>
      </c>
      <c r="B18" s="68">
        <f t="shared" si="6"/>
        <v>45263</v>
      </c>
      <c r="C18" s="69"/>
      <c r="D18" s="69"/>
      <c r="E18" s="69"/>
      <c r="F18" s="69"/>
      <c r="G18" s="69"/>
      <c r="H18" s="69"/>
      <c r="I18" s="69"/>
      <c r="J18" s="69">
        <f t="shared" si="0"/>
        <v>0</v>
      </c>
      <c r="K18" s="69">
        <f t="shared" si="0"/>
        <v>0</v>
      </c>
      <c r="L18" s="70">
        <f t="shared" si="0"/>
        <v>-7.12</v>
      </c>
      <c r="M18" s="71"/>
      <c r="N18" s="69">
        <f t="shared" si="1"/>
        <v>0</v>
      </c>
      <c r="O18" s="69">
        <f t="shared" si="1"/>
        <v>0</v>
      </c>
      <c r="P18" s="69">
        <f t="shared" si="1"/>
        <v>0</v>
      </c>
      <c r="Q18" s="69">
        <f t="shared" si="1"/>
        <v>0</v>
      </c>
      <c r="R18" s="69">
        <f t="shared" si="1"/>
        <v>0</v>
      </c>
      <c r="S18" s="69">
        <f t="shared" si="1"/>
        <v>0</v>
      </c>
      <c r="T18" s="69">
        <f t="shared" si="1"/>
        <v>0</v>
      </c>
      <c r="U18" s="69">
        <f t="shared" si="2"/>
        <v>0</v>
      </c>
      <c r="V18" s="19">
        <f t="shared" si="3"/>
        <v>0</v>
      </c>
      <c r="W18" s="32">
        <f t="shared" si="4"/>
        <v>-7.2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5"/>
        <v>2</v>
      </c>
      <c r="B19" s="68">
        <f t="shared" si="6"/>
        <v>45264</v>
      </c>
      <c r="C19" s="69"/>
      <c r="D19" s="69"/>
      <c r="E19" s="69"/>
      <c r="F19" s="69"/>
      <c r="G19" s="69"/>
      <c r="H19" s="69"/>
      <c r="I19" s="69"/>
      <c r="J19" s="69">
        <f t="shared" si="0"/>
        <v>0</v>
      </c>
      <c r="K19" s="69">
        <f t="shared" si="0"/>
        <v>0</v>
      </c>
      <c r="L19" s="70">
        <f t="shared" si="0"/>
        <v>-14.24</v>
      </c>
      <c r="M19" s="71"/>
      <c r="N19" s="69">
        <f t="shared" si="1"/>
        <v>0</v>
      </c>
      <c r="O19" s="69">
        <f t="shared" si="1"/>
        <v>0</v>
      </c>
      <c r="P19" s="69">
        <f t="shared" si="1"/>
        <v>0</v>
      </c>
      <c r="Q19" s="69">
        <f t="shared" si="1"/>
        <v>0</v>
      </c>
      <c r="R19" s="69">
        <f t="shared" si="1"/>
        <v>0</v>
      </c>
      <c r="S19" s="69">
        <f t="shared" si="1"/>
        <v>0</v>
      </c>
      <c r="T19" s="69">
        <f t="shared" si="1"/>
        <v>0</v>
      </c>
      <c r="U19" s="69">
        <f t="shared" si="2"/>
        <v>0</v>
      </c>
      <c r="V19" s="19">
        <f t="shared" si="3"/>
        <v>0</v>
      </c>
      <c r="W19" s="32">
        <f t="shared" si="4"/>
        <v>-14.4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5"/>
        <v>3</v>
      </c>
      <c r="B20" s="68">
        <f t="shared" si="6"/>
        <v>45265</v>
      </c>
      <c r="C20" s="69"/>
      <c r="D20" s="69"/>
      <c r="E20" s="69"/>
      <c r="F20" s="69"/>
      <c r="G20" s="69"/>
      <c r="H20" s="69"/>
      <c r="I20" s="69"/>
      <c r="J20" s="69">
        <f t="shared" si="0"/>
        <v>0</v>
      </c>
      <c r="K20" s="69">
        <f t="shared" si="0"/>
        <v>0</v>
      </c>
      <c r="L20" s="70">
        <f t="shared" si="0"/>
        <v>-21.36</v>
      </c>
      <c r="M20" s="71"/>
      <c r="N20" s="69">
        <f t="shared" si="1"/>
        <v>0</v>
      </c>
      <c r="O20" s="69">
        <f t="shared" si="1"/>
        <v>0</v>
      </c>
      <c r="P20" s="69">
        <f t="shared" si="1"/>
        <v>0</v>
      </c>
      <c r="Q20" s="69">
        <f t="shared" si="1"/>
        <v>0</v>
      </c>
      <c r="R20" s="69">
        <f t="shared" si="1"/>
        <v>0</v>
      </c>
      <c r="S20" s="69">
        <f t="shared" si="1"/>
        <v>0</v>
      </c>
      <c r="T20" s="69">
        <f t="shared" si="1"/>
        <v>0</v>
      </c>
      <c r="U20" s="69">
        <f t="shared" si="2"/>
        <v>0</v>
      </c>
      <c r="V20" s="19">
        <f t="shared" si="3"/>
        <v>0</v>
      </c>
      <c r="W20" s="32">
        <f t="shared" si="4"/>
        <v>-21.6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5"/>
        <v>4</v>
      </c>
      <c r="B21" s="68">
        <f t="shared" si="6"/>
        <v>45266</v>
      </c>
      <c r="C21" s="69"/>
      <c r="D21" s="69"/>
      <c r="E21" s="69"/>
      <c r="F21" s="69"/>
      <c r="G21" s="69"/>
      <c r="H21" s="69"/>
      <c r="I21" s="69"/>
      <c r="J21" s="69">
        <f t="shared" si="0"/>
        <v>0</v>
      </c>
      <c r="K21" s="69">
        <f t="shared" si="0"/>
        <v>0</v>
      </c>
      <c r="L21" s="70">
        <f t="shared" si="0"/>
        <v>-28.48</v>
      </c>
      <c r="M21" s="71"/>
      <c r="N21" s="69">
        <f t="shared" si="1"/>
        <v>0</v>
      </c>
      <c r="O21" s="69">
        <f t="shared" si="1"/>
        <v>0</v>
      </c>
      <c r="P21" s="69">
        <f t="shared" si="1"/>
        <v>0</v>
      </c>
      <c r="Q21" s="69">
        <f t="shared" si="1"/>
        <v>0</v>
      </c>
      <c r="R21" s="69">
        <f t="shared" si="1"/>
        <v>0</v>
      </c>
      <c r="S21" s="69">
        <f t="shared" si="1"/>
        <v>0</v>
      </c>
      <c r="T21" s="69">
        <f t="shared" si="1"/>
        <v>0</v>
      </c>
      <c r="U21" s="69">
        <f t="shared" si="2"/>
        <v>0</v>
      </c>
      <c r="V21" s="19">
        <f t="shared" si="3"/>
        <v>0</v>
      </c>
      <c r="W21" s="32">
        <f t="shared" si="4"/>
        <v>-28.8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5"/>
        <v>5</v>
      </c>
      <c r="B22" s="68">
        <f t="shared" si="6"/>
        <v>45267</v>
      </c>
      <c r="C22" s="69"/>
      <c r="D22" s="69"/>
      <c r="E22" s="69"/>
      <c r="F22" s="69"/>
      <c r="G22" s="69"/>
      <c r="H22" s="69"/>
      <c r="I22" s="69"/>
      <c r="J22" s="69">
        <f t="shared" si="0"/>
        <v>0</v>
      </c>
      <c r="K22" s="69">
        <f t="shared" si="0"/>
        <v>0</v>
      </c>
      <c r="L22" s="70">
        <f t="shared" si="0"/>
        <v>-36</v>
      </c>
      <c r="M22" s="71"/>
      <c r="N22" s="69">
        <f t="shared" si="1"/>
        <v>0</v>
      </c>
      <c r="O22" s="69">
        <f t="shared" si="1"/>
        <v>0</v>
      </c>
      <c r="P22" s="69">
        <f t="shared" si="1"/>
        <v>0</v>
      </c>
      <c r="Q22" s="69">
        <f t="shared" si="1"/>
        <v>0</v>
      </c>
      <c r="R22" s="69">
        <f t="shared" si="1"/>
        <v>0</v>
      </c>
      <c r="S22" s="69">
        <f t="shared" si="1"/>
        <v>0</v>
      </c>
      <c r="T22" s="69">
        <f t="shared" si="1"/>
        <v>0</v>
      </c>
      <c r="U22" s="69">
        <f t="shared" si="2"/>
        <v>0</v>
      </c>
      <c r="V22" s="19">
        <f t="shared" si="3"/>
        <v>0</v>
      </c>
      <c r="W22" s="32">
        <f t="shared" si="4"/>
        <v>-36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5"/>
        <v>6</v>
      </c>
      <c r="B23" s="68">
        <f t="shared" si="6"/>
        <v>45268</v>
      </c>
      <c r="C23" s="69"/>
      <c r="D23" s="69"/>
      <c r="E23" s="69"/>
      <c r="F23" s="69"/>
      <c r="G23" s="69"/>
      <c r="H23" s="69"/>
      <c r="I23" s="69"/>
      <c r="J23" s="69">
        <f t="shared" si="0"/>
        <v>0</v>
      </c>
      <c r="K23" s="69">
        <f t="shared" si="0"/>
        <v>0</v>
      </c>
      <c r="L23" s="70">
        <f t="shared" si="0"/>
        <v>-43.120000000000005</v>
      </c>
      <c r="M23" s="71"/>
      <c r="N23" s="69">
        <f t="shared" si="1"/>
        <v>0</v>
      </c>
      <c r="O23" s="69">
        <f t="shared" si="1"/>
        <v>0</v>
      </c>
      <c r="P23" s="69">
        <f t="shared" si="1"/>
        <v>0</v>
      </c>
      <c r="Q23" s="69">
        <f t="shared" si="1"/>
        <v>0</v>
      </c>
      <c r="R23" s="69">
        <f t="shared" si="1"/>
        <v>0</v>
      </c>
      <c r="S23" s="69">
        <f t="shared" si="1"/>
        <v>0</v>
      </c>
      <c r="T23" s="69">
        <f t="shared" si="1"/>
        <v>0</v>
      </c>
      <c r="U23" s="69">
        <f t="shared" si="2"/>
        <v>0</v>
      </c>
      <c r="V23" s="19">
        <f t="shared" si="3"/>
        <v>0</v>
      </c>
      <c r="W23" s="32">
        <f t="shared" si="4"/>
        <v>-43.2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5"/>
        <v>7</v>
      </c>
      <c r="B24" s="68">
        <f t="shared" si="6"/>
        <v>45269</v>
      </c>
      <c r="C24" s="69"/>
      <c r="D24" s="69"/>
      <c r="E24" s="69"/>
      <c r="F24" s="69"/>
      <c r="G24" s="69"/>
      <c r="H24" s="69"/>
      <c r="I24" s="69"/>
      <c r="J24" s="69">
        <f t="shared" si="0"/>
        <v>0</v>
      </c>
      <c r="K24" s="69">
        <f t="shared" si="0"/>
        <v>0</v>
      </c>
      <c r="L24" s="70">
        <f t="shared" si="0"/>
        <v>-43.120000000000005</v>
      </c>
      <c r="M24" s="71"/>
      <c r="N24" s="69">
        <f t="shared" si="1"/>
        <v>0</v>
      </c>
      <c r="O24" s="69">
        <f t="shared" si="1"/>
        <v>0</v>
      </c>
      <c r="P24" s="69">
        <f t="shared" si="1"/>
        <v>0</v>
      </c>
      <c r="Q24" s="69">
        <f t="shared" si="1"/>
        <v>0</v>
      </c>
      <c r="R24" s="69">
        <f t="shared" si="1"/>
        <v>0</v>
      </c>
      <c r="S24" s="69">
        <f t="shared" si="1"/>
        <v>0</v>
      </c>
      <c r="T24" s="69">
        <f t="shared" si="1"/>
        <v>0</v>
      </c>
      <c r="U24" s="69">
        <f t="shared" si="2"/>
        <v>0</v>
      </c>
      <c r="V24" s="19">
        <f t="shared" si="3"/>
        <v>0</v>
      </c>
      <c r="W24" s="32">
        <f t="shared" si="4"/>
        <v>-43.2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5"/>
        <v>1</v>
      </c>
      <c r="B25" s="68">
        <f t="shared" si="6"/>
        <v>45270</v>
      </c>
      <c r="C25" s="69"/>
      <c r="D25" s="69"/>
      <c r="E25" s="69"/>
      <c r="F25" s="69"/>
      <c r="G25" s="69"/>
      <c r="H25" s="69"/>
      <c r="I25" s="69"/>
      <c r="J25" s="69">
        <f t="shared" si="0"/>
        <v>0</v>
      </c>
      <c r="K25" s="69">
        <f t="shared" si="0"/>
        <v>0</v>
      </c>
      <c r="L25" s="70">
        <f t="shared" si="0"/>
        <v>-43.120000000000005</v>
      </c>
      <c r="M25" s="71"/>
      <c r="N25" s="69">
        <f t="shared" si="1"/>
        <v>0</v>
      </c>
      <c r="O25" s="69">
        <f t="shared" si="1"/>
        <v>0</v>
      </c>
      <c r="P25" s="69">
        <f t="shared" si="1"/>
        <v>0</v>
      </c>
      <c r="Q25" s="69">
        <f t="shared" si="1"/>
        <v>0</v>
      </c>
      <c r="R25" s="69">
        <f t="shared" si="1"/>
        <v>0</v>
      </c>
      <c r="S25" s="69">
        <f t="shared" si="1"/>
        <v>0</v>
      </c>
      <c r="T25" s="69">
        <f t="shared" si="1"/>
        <v>0</v>
      </c>
      <c r="U25" s="69">
        <f t="shared" si="2"/>
        <v>0</v>
      </c>
      <c r="V25" s="19">
        <f t="shared" si="3"/>
        <v>0</v>
      </c>
      <c r="W25" s="32">
        <f t="shared" si="4"/>
        <v>-43.2</v>
      </c>
      <c r="X25" s="87"/>
      <c r="Y25" s="34"/>
      <c r="Z25" s="34"/>
      <c r="AA25" s="34"/>
      <c r="AB25" s="34"/>
      <c r="AC25" s="34"/>
      <c r="AD25" s="88"/>
    </row>
    <row r="26" spans="1:30" ht="11.25" customHeight="1" x14ac:dyDescent="0.2">
      <c r="A26" s="67">
        <f t="shared" si="5"/>
        <v>2</v>
      </c>
      <c r="B26" s="68">
        <f t="shared" si="6"/>
        <v>45271</v>
      </c>
      <c r="C26" s="69"/>
      <c r="D26" s="69"/>
      <c r="E26" s="69"/>
      <c r="F26" s="69"/>
      <c r="G26" s="69"/>
      <c r="H26" s="69"/>
      <c r="I26" s="69"/>
      <c r="J26" s="69">
        <f t="shared" si="0"/>
        <v>0</v>
      </c>
      <c r="K26" s="69">
        <f t="shared" si="0"/>
        <v>0</v>
      </c>
      <c r="L26" s="70">
        <f t="shared" si="0"/>
        <v>-50.24</v>
      </c>
      <c r="M26" s="71"/>
      <c r="N26" s="69">
        <f t="shared" si="1"/>
        <v>0</v>
      </c>
      <c r="O26" s="69">
        <f t="shared" si="1"/>
        <v>0</v>
      </c>
      <c r="P26" s="69">
        <f t="shared" si="1"/>
        <v>0</v>
      </c>
      <c r="Q26" s="69">
        <f t="shared" si="1"/>
        <v>0</v>
      </c>
      <c r="R26" s="69">
        <f t="shared" si="1"/>
        <v>0</v>
      </c>
      <c r="S26" s="69">
        <f t="shared" si="1"/>
        <v>0</v>
      </c>
      <c r="T26" s="69">
        <f t="shared" si="1"/>
        <v>0</v>
      </c>
      <c r="U26" s="69">
        <f t="shared" si="2"/>
        <v>0</v>
      </c>
      <c r="V26" s="19">
        <f t="shared" si="3"/>
        <v>0</v>
      </c>
      <c r="W26" s="32">
        <f t="shared" si="4"/>
        <v>-50.400000000000006</v>
      </c>
    </row>
    <row r="27" spans="1:30" ht="11.25" customHeight="1" x14ac:dyDescent="0.2">
      <c r="A27" s="67">
        <f t="shared" si="5"/>
        <v>3</v>
      </c>
      <c r="B27" s="68">
        <f t="shared" si="6"/>
        <v>45272</v>
      </c>
      <c r="C27" s="69"/>
      <c r="D27" s="69"/>
      <c r="E27" s="69"/>
      <c r="F27" s="69"/>
      <c r="G27" s="69"/>
      <c r="H27" s="69"/>
      <c r="I27" s="69"/>
      <c r="J27" s="69">
        <f t="shared" si="0"/>
        <v>0</v>
      </c>
      <c r="K27" s="69">
        <f t="shared" si="0"/>
        <v>0</v>
      </c>
      <c r="L27" s="70">
        <f t="shared" si="0"/>
        <v>-57.360000000000007</v>
      </c>
      <c r="M27" s="71"/>
      <c r="N27" s="69">
        <f t="shared" si="1"/>
        <v>0</v>
      </c>
      <c r="O27" s="69">
        <f t="shared" si="1"/>
        <v>0</v>
      </c>
      <c r="P27" s="69">
        <f t="shared" si="1"/>
        <v>0</v>
      </c>
      <c r="Q27" s="69">
        <f t="shared" si="1"/>
        <v>0</v>
      </c>
      <c r="R27" s="69">
        <f t="shared" si="1"/>
        <v>0</v>
      </c>
      <c r="S27" s="69">
        <f t="shared" si="1"/>
        <v>0</v>
      </c>
      <c r="T27" s="69">
        <f t="shared" si="1"/>
        <v>0</v>
      </c>
      <c r="U27" s="69">
        <f t="shared" si="2"/>
        <v>0</v>
      </c>
      <c r="V27" s="19">
        <f t="shared" si="3"/>
        <v>0</v>
      </c>
      <c r="W27" s="32">
        <f t="shared" si="4"/>
        <v>-57.600000000000009</v>
      </c>
      <c r="X27" s="8" t="s">
        <v>48</v>
      </c>
      <c r="Y27" s="9"/>
      <c r="Z27" s="9"/>
      <c r="AA27" s="9"/>
      <c r="AB27" s="9"/>
      <c r="AC27" s="9"/>
      <c r="AD27" s="10"/>
    </row>
    <row r="28" spans="1:30" ht="11.25" customHeight="1" x14ac:dyDescent="0.2">
      <c r="A28" s="67">
        <f t="shared" si="5"/>
        <v>4</v>
      </c>
      <c r="B28" s="68">
        <f t="shared" si="6"/>
        <v>45273</v>
      </c>
      <c r="C28" s="69"/>
      <c r="D28" s="69"/>
      <c r="E28" s="69"/>
      <c r="F28" s="69"/>
      <c r="G28" s="69"/>
      <c r="H28" s="69"/>
      <c r="I28" s="69"/>
      <c r="J28" s="69">
        <f t="shared" si="0"/>
        <v>0</v>
      </c>
      <c r="K28" s="69">
        <f t="shared" si="0"/>
        <v>0</v>
      </c>
      <c r="L28" s="70">
        <f t="shared" si="0"/>
        <v>-64.48</v>
      </c>
      <c r="M28" s="71"/>
      <c r="N28" s="69">
        <f t="shared" si="1"/>
        <v>0</v>
      </c>
      <c r="O28" s="69">
        <f t="shared" si="1"/>
        <v>0</v>
      </c>
      <c r="P28" s="69">
        <f t="shared" si="1"/>
        <v>0</v>
      </c>
      <c r="Q28" s="69">
        <f t="shared" si="1"/>
        <v>0</v>
      </c>
      <c r="R28" s="69">
        <f t="shared" si="1"/>
        <v>0</v>
      </c>
      <c r="S28" s="69">
        <f t="shared" si="1"/>
        <v>0</v>
      </c>
      <c r="T28" s="69">
        <f t="shared" si="1"/>
        <v>0</v>
      </c>
      <c r="U28" s="69">
        <f t="shared" si="2"/>
        <v>0</v>
      </c>
      <c r="V28" s="19">
        <f t="shared" si="3"/>
        <v>0</v>
      </c>
      <c r="W28" s="32">
        <f t="shared" si="4"/>
        <v>-64.800000000000011</v>
      </c>
      <c r="X28" s="11" t="s">
        <v>49</v>
      </c>
      <c r="Y28" s="11" t="s">
        <v>50</v>
      </c>
      <c r="Z28" s="11" t="s">
        <v>51</v>
      </c>
      <c r="AA28" s="11" t="s">
        <v>52</v>
      </c>
      <c r="AB28" s="11" t="s">
        <v>53</v>
      </c>
      <c r="AC28" s="11" t="s">
        <v>54</v>
      </c>
      <c r="AD28" s="11" t="s">
        <v>55</v>
      </c>
    </row>
    <row r="29" spans="1:30" ht="11.25" customHeight="1" x14ac:dyDescent="0.2">
      <c r="A29" s="67">
        <f t="shared" si="5"/>
        <v>5</v>
      </c>
      <c r="B29" s="68">
        <f t="shared" si="6"/>
        <v>45274</v>
      </c>
      <c r="C29" s="69"/>
      <c r="D29" s="69"/>
      <c r="E29" s="69"/>
      <c r="F29" s="69"/>
      <c r="G29" s="69"/>
      <c r="H29" s="69"/>
      <c r="I29" s="69"/>
      <c r="J29" s="69">
        <f t="shared" si="0"/>
        <v>0</v>
      </c>
      <c r="K29" s="69">
        <f t="shared" si="0"/>
        <v>0</v>
      </c>
      <c r="L29" s="70">
        <f t="shared" si="0"/>
        <v>-72.000000000000014</v>
      </c>
      <c r="M29" s="71"/>
      <c r="N29" s="69">
        <f t="shared" si="1"/>
        <v>0</v>
      </c>
      <c r="O29" s="69">
        <f t="shared" si="1"/>
        <v>0</v>
      </c>
      <c r="P29" s="69">
        <f t="shared" si="1"/>
        <v>0</v>
      </c>
      <c r="Q29" s="69">
        <f t="shared" si="1"/>
        <v>0</v>
      </c>
      <c r="R29" s="69">
        <f t="shared" si="1"/>
        <v>0</v>
      </c>
      <c r="S29" s="69">
        <f t="shared" si="1"/>
        <v>0</v>
      </c>
      <c r="T29" s="69">
        <f t="shared" si="1"/>
        <v>0</v>
      </c>
      <c r="U29" s="69">
        <f t="shared" si="2"/>
        <v>0</v>
      </c>
      <c r="V29" s="19">
        <f t="shared" si="3"/>
        <v>0</v>
      </c>
      <c r="W29" s="32">
        <f t="shared" si="4"/>
        <v>-72.000000000000014</v>
      </c>
      <c r="X29" s="1"/>
      <c r="Y29" s="1"/>
      <c r="Z29" s="1"/>
      <c r="AA29" s="1"/>
      <c r="AB29" s="1">
        <v>1</v>
      </c>
      <c r="AC29" s="12">
        <v>2</v>
      </c>
      <c r="AD29" s="12">
        <v>3</v>
      </c>
    </row>
    <row r="30" spans="1:30" ht="11.25" customHeight="1" x14ac:dyDescent="0.2">
      <c r="A30" s="67">
        <f t="shared" si="5"/>
        <v>6</v>
      </c>
      <c r="B30" s="68">
        <f t="shared" si="6"/>
        <v>45275</v>
      </c>
      <c r="C30" s="69"/>
      <c r="D30" s="69"/>
      <c r="E30" s="69"/>
      <c r="F30" s="69"/>
      <c r="G30" s="69"/>
      <c r="H30" s="69"/>
      <c r="I30" s="69"/>
      <c r="J30" s="69">
        <f t="shared" si="0"/>
        <v>0</v>
      </c>
      <c r="K30" s="69">
        <f t="shared" si="0"/>
        <v>0</v>
      </c>
      <c r="L30" s="70">
        <f t="shared" si="0"/>
        <v>-79.12</v>
      </c>
      <c r="M30" s="71"/>
      <c r="N30" s="69">
        <f t="shared" si="1"/>
        <v>0</v>
      </c>
      <c r="O30" s="69">
        <f t="shared" si="1"/>
        <v>0</v>
      </c>
      <c r="P30" s="69">
        <f t="shared" si="1"/>
        <v>0</v>
      </c>
      <c r="Q30" s="69">
        <f t="shared" si="1"/>
        <v>0</v>
      </c>
      <c r="R30" s="69">
        <f t="shared" si="1"/>
        <v>0</v>
      </c>
      <c r="S30" s="69">
        <f t="shared" si="1"/>
        <v>0</v>
      </c>
      <c r="T30" s="69">
        <f t="shared" si="1"/>
        <v>0</v>
      </c>
      <c r="U30" s="69">
        <f t="shared" si="2"/>
        <v>0</v>
      </c>
      <c r="V30" s="19">
        <f t="shared" si="3"/>
        <v>0</v>
      </c>
      <c r="W30" s="32">
        <f t="shared" si="4"/>
        <v>-79.200000000000017</v>
      </c>
      <c r="X30" s="1">
        <v>4</v>
      </c>
      <c r="Y30" s="1">
        <v>5</v>
      </c>
      <c r="Z30" s="1">
        <v>6</v>
      </c>
      <c r="AA30" s="1">
        <v>7</v>
      </c>
      <c r="AB30" s="1">
        <v>8</v>
      </c>
      <c r="AC30" s="12">
        <v>9</v>
      </c>
      <c r="AD30" s="12">
        <v>10</v>
      </c>
    </row>
    <row r="31" spans="1:30" ht="11.25" customHeight="1" x14ac:dyDescent="0.2">
      <c r="A31" s="67">
        <f t="shared" si="5"/>
        <v>7</v>
      </c>
      <c r="B31" s="68">
        <f t="shared" si="6"/>
        <v>45276</v>
      </c>
      <c r="C31" s="69"/>
      <c r="D31" s="69"/>
      <c r="E31" s="69"/>
      <c r="F31" s="69"/>
      <c r="G31" s="69"/>
      <c r="H31" s="69"/>
      <c r="I31" s="69"/>
      <c r="J31" s="69">
        <f t="shared" si="0"/>
        <v>0</v>
      </c>
      <c r="K31" s="69">
        <f t="shared" si="0"/>
        <v>0</v>
      </c>
      <c r="L31" s="70">
        <f t="shared" si="0"/>
        <v>-79.12</v>
      </c>
      <c r="M31" s="71"/>
      <c r="N31" s="69">
        <f t="shared" si="1"/>
        <v>0</v>
      </c>
      <c r="O31" s="69">
        <f t="shared" si="1"/>
        <v>0</v>
      </c>
      <c r="P31" s="69">
        <f t="shared" si="1"/>
        <v>0</v>
      </c>
      <c r="Q31" s="69">
        <f t="shared" si="1"/>
        <v>0</v>
      </c>
      <c r="R31" s="69">
        <f t="shared" si="1"/>
        <v>0</v>
      </c>
      <c r="S31" s="69">
        <f t="shared" si="1"/>
        <v>0</v>
      </c>
      <c r="T31" s="69">
        <f t="shared" si="1"/>
        <v>0</v>
      </c>
      <c r="U31" s="69">
        <f t="shared" si="2"/>
        <v>0</v>
      </c>
      <c r="V31" s="19">
        <f t="shared" si="3"/>
        <v>0</v>
      </c>
      <c r="W31" s="32">
        <f t="shared" si="4"/>
        <v>-79.200000000000017</v>
      </c>
      <c r="X31" s="1">
        <v>11</v>
      </c>
      <c r="Y31" s="1">
        <v>12</v>
      </c>
      <c r="Z31" s="1">
        <v>13</v>
      </c>
      <c r="AA31" s="1">
        <v>14</v>
      </c>
      <c r="AB31" s="1">
        <v>15</v>
      </c>
      <c r="AC31" s="12">
        <v>16</v>
      </c>
      <c r="AD31" s="12">
        <v>17</v>
      </c>
    </row>
    <row r="32" spans="1:30" ht="11.25" customHeight="1" x14ac:dyDescent="0.2">
      <c r="A32" s="67">
        <f t="shared" si="5"/>
        <v>1</v>
      </c>
      <c r="B32" s="68">
        <f t="shared" si="6"/>
        <v>45277</v>
      </c>
      <c r="C32" s="69"/>
      <c r="D32" s="69"/>
      <c r="E32" s="69"/>
      <c r="F32" s="69"/>
      <c r="G32" s="69"/>
      <c r="H32" s="69"/>
      <c r="I32" s="69"/>
      <c r="J32" s="69">
        <f t="shared" si="0"/>
        <v>0</v>
      </c>
      <c r="K32" s="69">
        <f t="shared" si="0"/>
        <v>0</v>
      </c>
      <c r="L32" s="70">
        <f t="shared" si="0"/>
        <v>-79.12</v>
      </c>
      <c r="M32" s="71"/>
      <c r="N32" s="69">
        <f t="shared" si="1"/>
        <v>0</v>
      </c>
      <c r="O32" s="69">
        <f t="shared" si="1"/>
        <v>0</v>
      </c>
      <c r="P32" s="69">
        <f t="shared" si="1"/>
        <v>0</v>
      </c>
      <c r="Q32" s="69">
        <f t="shared" si="1"/>
        <v>0</v>
      </c>
      <c r="R32" s="69">
        <f t="shared" si="1"/>
        <v>0</v>
      </c>
      <c r="S32" s="69">
        <f t="shared" si="1"/>
        <v>0</v>
      </c>
      <c r="T32" s="69">
        <f t="shared" si="1"/>
        <v>0</v>
      </c>
      <c r="U32" s="69">
        <f t="shared" si="2"/>
        <v>0</v>
      </c>
      <c r="V32" s="19">
        <f t="shared" si="3"/>
        <v>0</v>
      </c>
      <c r="W32" s="32">
        <f t="shared" si="4"/>
        <v>-79.200000000000017</v>
      </c>
      <c r="X32" s="1">
        <v>18</v>
      </c>
      <c r="Y32" s="1">
        <v>19</v>
      </c>
      <c r="Z32" s="1">
        <v>20</v>
      </c>
      <c r="AA32" s="1">
        <v>21</v>
      </c>
      <c r="AB32" s="1">
        <v>22</v>
      </c>
      <c r="AC32" s="12">
        <v>23</v>
      </c>
      <c r="AD32" s="12">
        <v>24</v>
      </c>
    </row>
    <row r="33" spans="1:30" ht="11.25" customHeight="1" x14ac:dyDescent="0.2">
      <c r="A33" s="67">
        <f t="shared" si="5"/>
        <v>2</v>
      </c>
      <c r="B33" s="68">
        <f t="shared" si="6"/>
        <v>45278</v>
      </c>
      <c r="C33" s="69"/>
      <c r="D33" s="69"/>
      <c r="E33" s="69"/>
      <c r="F33" s="69"/>
      <c r="G33" s="69"/>
      <c r="H33" s="69"/>
      <c r="I33" s="69"/>
      <c r="J33" s="69">
        <f t="shared" si="0"/>
        <v>0</v>
      </c>
      <c r="K33" s="69">
        <f t="shared" si="0"/>
        <v>0</v>
      </c>
      <c r="L33" s="70">
        <f t="shared" si="0"/>
        <v>-86.240000000000009</v>
      </c>
      <c r="M33" s="71"/>
      <c r="N33" s="69">
        <f t="shared" si="1"/>
        <v>0</v>
      </c>
      <c r="O33" s="69">
        <f t="shared" si="1"/>
        <v>0</v>
      </c>
      <c r="P33" s="69">
        <f t="shared" si="1"/>
        <v>0</v>
      </c>
      <c r="Q33" s="69">
        <f t="shared" si="1"/>
        <v>0</v>
      </c>
      <c r="R33" s="69">
        <f t="shared" si="1"/>
        <v>0</v>
      </c>
      <c r="S33" s="69">
        <f t="shared" si="1"/>
        <v>0</v>
      </c>
      <c r="T33" s="69">
        <f t="shared" si="1"/>
        <v>0</v>
      </c>
      <c r="U33" s="69">
        <f t="shared" si="2"/>
        <v>0</v>
      </c>
      <c r="V33" s="19">
        <f t="shared" si="3"/>
        <v>0</v>
      </c>
      <c r="W33" s="32">
        <f t="shared" si="4"/>
        <v>-86.40000000000002</v>
      </c>
      <c r="X33" s="1">
        <v>25</v>
      </c>
      <c r="Y33" s="1">
        <v>26</v>
      </c>
      <c r="Z33" s="1">
        <v>27</v>
      </c>
      <c r="AA33" s="1">
        <v>28</v>
      </c>
      <c r="AB33" s="1">
        <v>29</v>
      </c>
      <c r="AC33" s="12">
        <v>30</v>
      </c>
      <c r="AD33" s="12">
        <v>31</v>
      </c>
    </row>
    <row r="34" spans="1:30" ht="11.25" customHeight="1" x14ac:dyDescent="0.2">
      <c r="A34" s="67">
        <f t="shared" si="5"/>
        <v>3</v>
      </c>
      <c r="B34" s="68">
        <f t="shared" si="6"/>
        <v>45279</v>
      </c>
      <c r="C34" s="69"/>
      <c r="D34" s="69"/>
      <c r="E34" s="69"/>
      <c r="F34" s="69"/>
      <c r="G34" s="69"/>
      <c r="H34" s="69"/>
      <c r="I34" s="69"/>
      <c r="J34" s="69">
        <f t="shared" si="0"/>
        <v>0</v>
      </c>
      <c r="K34" s="69">
        <f t="shared" si="0"/>
        <v>0</v>
      </c>
      <c r="L34" s="70">
        <f t="shared" si="0"/>
        <v>-93.360000000000014</v>
      </c>
      <c r="M34" s="71"/>
      <c r="N34" s="69">
        <f t="shared" si="1"/>
        <v>0</v>
      </c>
      <c r="O34" s="69">
        <f t="shared" si="1"/>
        <v>0</v>
      </c>
      <c r="P34" s="69">
        <f t="shared" si="1"/>
        <v>0</v>
      </c>
      <c r="Q34" s="69">
        <f t="shared" si="1"/>
        <v>0</v>
      </c>
      <c r="R34" s="69">
        <f t="shared" si="1"/>
        <v>0</v>
      </c>
      <c r="S34" s="69">
        <f t="shared" si="1"/>
        <v>0</v>
      </c>
      <c r="T34" s="69">
        <f t="shared" si="1"/>
        <v>0</v>
      </c>
      <c r="U34" s="69">
        <f t="shared" si="2"/>
        <v>0</v>
      </c>
      <c r="V34" s="19">
        <f t="shared" si="3"/>
        <v>0</v>
      </c>
      <c r="W34" s="32">
        <f t="shared" si="4"/>
        <v>-93.600000000000023</v>
      </c>
      <c r="X34" s="1"/>
      <c r="Y34" s="1"/>
      <c r="Z34" s="1"/>
      <c r="AA34" s="1"/>
      <c r="AB34" s="1"/>
      <c r="AC34" s="49"/>
      <c r="AD34" s="49"/>
    </row>
    <row r="35" spans="1:30" ht="11.25" customHeight="1" x14ac:dyDescent="0.2">
      <c r="A35" s="67">
        <f t="shared" si="5"/>
        <v>4</v>
      </c>
      <c r="B35" s="68">
        <f t="shared" si="6"/>
        <v>45280</v>
      </c>
      <c r="C35" s="69"/>
      <c r="D35" s="69"/>
      <c r="E35" s="69"/>
      <c r="F35" s="69"/>
      <c r="G35" s="69"/>
      <c r="H35" s="69"/>
      <c r="I35" s="69"/>
      <c r="J35" s="69">
        <f t="shared" si="0"/>
        <v>0</v>
      </c>
      <c r="K35" s="69">
        <f t="shared" si="0"/>
        <v>0</v>
      </c>
      <c r="L35" s="70">
        <f t="shared" si="0"/>
        <v>-100.48000000000002</v>
      </c>
      <c r="M35" s="71"/>
      <c r="N35" s="69">
        <f t="shared" si="1"/>
        <v>0</v>
      </c>
      <c r="O35" s="69">
        <f t="shared" si="1"/>
        <v>0</v>
      </c>
      <c r="P35" s="69">
        <f t="shared" si="1"/>
        <v>0</v>
      </c>
      <c r="Q35" s="69">
        <f t="shared" si="1"/>
        <v>0</v>
      </c>
      <c r="R35" s="69">
        <f t="shared" si="1"/>
        <v>0</v>
      </c>
      <c r="S35" s="69">
        <f t="shared" si="1"/>
        <v>0</v>
      </c>
      <c r="T35" s="69">
        <f t="shared" si="1"/>
        <v>0</v>
      </c>
      <c r="U35" s="69">
        <f t="shared" si="2"/>
        <v>0</v>
      </c>
      <c r="V35" s="19">
        <f t="shared" si="3"/>
        <v>0</v>
      </c>
      <c r="W35" s="32">
        <f t="shared" si="4"/>
        <v>-100.80000000000003</v>
      </c>
    </row>
    <row r="36" spans="1:30" ht="11.25" customHeight="1" x14ac:dyDescent="0.2">
      <c r="A36" s="67">
        <f t="shared" si="5"/>
        <v>5</v>
      </c>
      <c r="B36" s="68">
        <f t="shared" si="6"/>
        <v>45281</v>
      </c>
      <c r="C36" s="69"/>
      <c r="D36" s="69"/>
      <c r="E36" s="69"/>
      <c r="F36" s="69"/>
      <c r="G36" s="69"/>
      <c r="H36" s="69"/>
      <c r="I36" s="69"/>
      <c r="J36" s="69">
        <f t="shared" si="0"/>
        <v>0</v>
      </c>
      <c r="K36" s="69">
        <f t="shared" si="0"/>
        <v>0</v>
      </c>
      <c r="L36" s="70">
        <f t="shared" si="0"/>
        <v>-108.00000000000001</v>
      </c>
      <c r="M36" s="71"/>
      <c r="N36" s="69">
        <f t="shared" si="1"/>
        <v>0</v>
      </c>
      <c r="O36" s="69">
        <f t="shared" si="1"/>
        <v>0</v>
      </c>
      <c r="P36" s="69">
        <f t="shared" si="1"/>
        <v>0</v>
      </c>
      <c r="Q36" s="69">
        <f t="shared" si="1"/>
        <v>0</v>
      </c>
      <c r="R36" s="69">
        <f t="shared" si="1"/>
        <v>0</v>
      </c>
      <c r="S36" s="69">
        <f t="shared" si="1"/>
        <v>0</v>
      </c>
      <c r="T36" s="69">
        <f t="shared" si="1"/>
        <v>0</v>
      </c>
      <c r="U36" s="69">
        <f t="shared" si="2"/>
        <v>0</v>
      </c>
      <c r="V36" s="19">
        <f t="shared" si="3"/>
        <v>0</v>
      </c>
      <c r="W36" s="32">
        <f t="shared" si="4"/>
        <v>-108.00000000000003</v>
      </c>
    </row>
    <row r="37" spans="1:30" ht="11.25" customHeight="1" x14ac:dyDescent="0.2">
      <c r="A37" s="67">
        <f t="shared" si="5"/>
        <v>6</v>
      </c>
      <c r="B37" s="68">
        <f t="shared" si="6"/>
        <v>45282</v>
      </c>
      <c r="C37" s="69"/>
      <c r="D37" s="69"/>
      <c r="E37" s="69"/>
      <c r="F37" s="69"/>
      <c r="G37" s="69"/>
      <c r="H37" s="69"/>
      <c r="I37" s="69"/>
      <c r="J37" s="69">
        <f t="shared" si="0"/>
        <v>0</v>
      </c>
      <c r="K37" s="69">
        <f t="shared" si="0"/>
        <v>0</v>
      </c>
      <c r="L37" s="70">
        <f t="shared" si="0"/>
        <v>-115.12000000000002</v>
      </c>
      <c r="M37" s="71"/>
      <c r="N37" s="69">
        <f t="shared" si="1"/>
        <v>0</v>
      </c>
      <c r="O37" s="69">
        <f t="shared" si="1"/>
        <v>0</v>
      </c>
      <c r="P37" s="69">
        <f t="shared" si="1"/>
        <v>0</v>
      </c>
      <c r="Q37" s="69">
        <f t="shared" si="1"/>
        <v>0</v>
      </c>
      <c r="R37" s="69">
        <f t="shared" si="1"/>
        <v>0</v>
      </c>
      <c r="S37" s="69">
        <f t="shared" si="1"/>
        <v>0</v>
      </c>
      <c r="T37" s="69">
        <f t="shared" si="1"/>
        <v>0</v>
      </c>
      <c r="U37" s="69">
        <f t="shared" si="2"/>
        <v>0</v>
      </c>
      <c r="V37" s="19">
        <f t="shared" si="3"/>
        <v>0</v>
      </c>
      <c r="W37" s="32">
        <f t="shared" si="4"/>
        <v>-115.20000000000003</v>
      </c>
    </row>
    <row r="38" spans="1:30" ht="11.25" customHeight="1" x14ac:dyDescent="0.2">
      <c r="A38" s="67">
        <f t="shared" si="5"/>
        <v>7</v>
      </c>
      <c r="B38" s="68">
        <f t="shared" si="6"/>
        <v>45283</v>
      </c>
      <c r="C38" s="69"/>
      <c r="D38" s="69"/>
      <c r="E38" s="69"/>
      <c r="F38" s="69"/>
      <c r="G38" s="69"/>
      <c r="H38" s="69"/>
      <c r="I38" s="69"/>
      <c r="J38" s="69">
        <f t="shared" si="0"/>
        <v>0</v>
      </c>
      <c r="K38" s="69">
        <f t="shared" si="0"/>
        <v>0</v>
      </c>
      <c r="L38" s="70">
        <f t="shared" si="0"/>
        <v>-115.12000000000002</v>
      </c>
      <c r="M38" s="71"/>
      <c r="N38" s="69">
        <f t="shared" ref="N38:N39" si="9">(C38-TRUNC(C38,0))/0.6+TRUNC(C38)</f>
        <v>0</v>
      </c>
      <c r="O38" s="69">
        <f t="shared" ref="O38:O39" si="10">(D38-TRUNC(D38,0))/0.6+TRUNC(D38)</f>
        <v>0</v>
      </c>
      <c r="P38" s="69">
        <f t="shared" ref="P38:P39" si="11">(E38-TRUNC(E38,0))/0.6+TRUNC(E38)</f>
        <v>0</v>
      </c>
      <c r="Q38" s="69">
        <f t="shared" ref="Q38:Q39" si="12">(F38-TRUNC(F38,0))/0.6+TRUNC(F38)</f>
        <v>0</v>
      </c>
      <c r="R38" s="69">
        <f t="shared" ref="R38:R39" si="13">(G38-TRUNC(G38,0))/0.6+TRUNC(G38)</f>
        <v>0</v>
      </c>
      <c r="S38" s="69">
        <f t="shared" ref="S38:S39" si="14">(H38-TRUNC(H38,0))/0.6+TRUNC(H38)</f>
        <v>0</v>
      </c>
      <c r="T38" s="69">
        <f t="shared" ref="T38:T39" si="15">(I38-TRUNC(I38,0))/0.6+TRUNC(I38)</f>
        <v>0</v>
      </c>
      <c r="U38" s="69">
        <f t="shared" ref="U38:U39" si="16">O38-N38+Q38-P38+S38-R38+T38</f>
        <v>0</v>
      </c>
      <c r="V38" s="19">
        <f t="shared" si="3"/>
        <v>0</v>
      </c>
      <c r="W38" s="32">
        <f t="shared" si="4"/>
        <v>-115.20000000000003</v>
      </c>
    </row>
    <row r="39" spans="1:30" ht="11.25" customHeight="1" x14ac:dyDescent="0.2">
      <c r="A39" s="67">
        <f t="shared" si="5"/>
        <v>1</v>
      </c>
      <c r="B39" s="68">
        <f t="shared" si="6"/>
        <v>45284</v>
      </c>
      <c r="C39" s="69"/>
      <c r="D39" s="69"/>
      <c r="E39" s="69"/>
      <c r="F39" s="69"/>
      <c r="G39" s="69"/>
      <c r="H39" s="69"/>
      <c r="I39" s="69"/>
      <c r="J39" s="69">
        <f t="shared" si="0"/>
        <v>0</v>
      </c>
      <c r="K39" s="69">
        <f t="shared" si="0"/>
        <v>0</v>
      </c>
      <c r="L39" s="70">
        <f t="shared" si="0"/>
        <v>-115.12000000000002</v>
      </c>
      <c r="M39" s="71"/>
      <c r="N39" s="69">
        <f t="shared" si="9"/>
        <v>0</v>
      </c>
      <c r="O39" s="69">
        <f t="shared" si="10"/>
        <v>0</v>
      </c>
      <c r="P39" s="69">
        <f t="shared" si="11"/>
        <v>0</v>
      </c>
      <c r="Q39" s="69">
        <f t="shared" si="12"/>
        <v>0</v>
      </c>
      <c r="R39" s="69">
        <f t="shared" si="13"/>
        <v>0</v>
      </c>
      <c r="S39" s="69">
        <f t="shared" si="14"/>
        <v>0</v>
      </c>
      <c r="T39" s="69">
        <f t="shared" si="15"/>
        <v>0</v>
      </c>
      <c r="U39" s="69">
        <f t="shared" si="16"/>
        <v>0</v>
      </c>
      <c r="V39" s="19">
        <f t="shared" si="3"/>
        <v>0</v>
      </c>
      <c r="W39" s="32">
        <f t="shared" si="4"/>
        <v>-115.20000000000003</v>
      </c>
    </row>
    <row r="40" spans="1:30" ht="11.25" customHeight="1" x14ac:dyDescent="0.2">
      <c r="A40" s="67">
        <f t="shared" si="5"/>
        <v>2</v>
      </c>
      <c r="B40" s="68">
        <f t="shared" si="6"/>
        <v>45285</v>
      </c>
      <c r="C40" s="69"/>
      <c r="D40" s="69"/>
      <c r="E40" s="69"/>
      <c r="F40" s="69"/>
      <c r="G40" s="69"/>
      <c r="H40" s="69"/>
      <c r="I40" s="69"/>
      <c r="J40" s="69">
        <f>(U40-TRUNC(U40,0))*0.6+TRUNC(U40)</f>
        <v>0</v>
      </c>
      <c r="K40" s="69">
        <f t="shared" si="0"/>
        <v>0</v>
      </c>
      <c r="L40" s="70">
        <f t="shared" si="0"/>
        <v>-122.24000000000002</v>
      </c>
      <c r="M40" s="71" t="s">
        <v>64</v>
      </c>
      <c r="N40" s="69">
        <f t="shared" ref="N40:N41" si="17">(C40-TRUNC(C40,0))/0.6+TRUNC(C40)</f>
        <v>0</v>
      </c>
      <c r="O40" s="69">
        <f t="shared" ref="O40:O41" si="18">(D40-TRUNC(D40,0))/0.6+TRUNC(D40)</f>
        <v>0</v>
      </c>
      <c r="P40" s="69">
        <f t="shared" ref="P40:P41" si="19">(E40-TRUNC(E40,0))/0.6+TRUNC(E40)</f>
        <v>0</v>
      </c>
      <c r="Q40" s="69">
        <f t="shared" ref="Q40:Q41" si="20">(F40-TRUNC(F40,0))/0.6+TRUNC(F40)</f>
        <v>0</v>
      </c>
      <c r="R40" s="69">
        <f t="shared" ref="R40:R41" si="21">(G40-TRUNC(G40,0))/0.6+TRUNC(G40)</f>
        <v>0</v>
      </c>
      <c r="S40" s="69">
        <f t="shared" ref="S40:S41" si="22">(H40-TRUNC(H40,0))/0.6+TRUNC(H40)</f>
        <v>0</v>
      </c>
      <c r="T40" s="69">
        <f t="shared" ref="T40:T41" si="23">(I40-TRUNC(I40,0))/0.6+TRUNC(I40)</f>
        <v>0</v>
      </c>
      <c r="U40" s="69">
        <f t="shared" ref="U40:U41" si="24">O40-N40+Q40-P40+S40-R40+T40</f>
        <v>0</v>
      </c>
      <c r="V40" s="19">
        <f>V39+U40</f>
        <v>0</v>
      </c>
      <c r="W40" s="32">
        <f>IF(OR(WEEKDAY(B40)=1,WEEKDAY(B40)=7),U40+W39,(U40-($F$9/5))+W39)</f>
        <v>-122.40000000000003</v>
      </c>
    </row>
    <row r="41" spans="1:30" ht="11.25" customHeight="1" x14ac:dyDescent="0.2">
      <c r="A41" s="67">
        <f t="shared" si="5"/>
        <v>3</v>
      </c>
      <c r="B41" s="68">
        <f t="shared" si="6"/>
        <v>45286</v>
      </c>
      <c r="C41" s="69"/>
      <c r="D41" s="69"/>
      <c r="E41" s="69"/>
      <c r="F41" s="69"/>
      <c r="G41" s="69"/>
      <c r="H41" s="69"/>
      <c r="I41" s="69"/>
      <c r="J41" s="69">
        <f t="shared" si="0"/>
        <v>0</v>
      </c>
      <c r="K41" s="69">
        <f t="shared" si="0"/>
        <v>0</v>
      </c>
      <c r="L41" s="70">
        <f t="shared" si="0"/>
        <v>-129.36000000000001</v>
      </c>
      <c r="M41" s="71" t="s">
        <v>65</v>
      </c>
      <c r="N41" s="69">
        <f t="shared" si="17"/>
        <v>0</v>
      </c>
      <c r="O41" s="69">
        <f t="shared" si="18"/>
        <v>0</v>
      </c>
      <c r="P41" s="69">
        <f t="shared" si="19"/>
        <v>0</v>
      </c>
      <c r="Q41" s="69">
        <f t="shared" si="20"/>
        <v>0</v>
      </c>
      <c r="R41" s="69">
        <f t="shared" si="21"/>
        <v>0</v>
      </c>
      <c r="S41" s="69">
        <f t="shared" si="22"/>
        <v>0</v>
      </c>
      <c r="T41" s="69">
        <f t="shared" si="23"/>
        <v>0</v>
      </c>
      <c r="U41" s="69">
        <f t="shared" si="24"/>
        <v>0</v>
      </c>
      <c r="V41" s="19">
        <f t="shared" si="3"/>
        <v>0</v>
      </c>
      <c r="W41" s="32">
        <f t="shared" si="4"/>
        <v>-129.60000000000002</v>
      </c>
    </row>
    <row r="42" spans="1:30" ht="11.25" customHeight="1" x14ac:dyDescent="0.2">
      <c r="A42" s="67">
        <f t="shared" si="5"/>
        <v>4</v>
      </c>
      <c r="B42" s="68">
        <f t="shared" si="6"/>
        <v>45287</v>
      </c>
      <c r="C42" s="69"/>
      <c r="D42" s="69"/>
      <c r="E42" s="69"/>
      <c r="F42" s="69"/>
      <c r="G42" s="69"/>
      <c r="H42" s="69"/>
      <c r="I42" s="69"/>
      <c r="J42" s="69">
        <f>(U42-TRUNC(U42,0))*0.6+TRUNC(U42)</f>
        <v>0</v>
      </c>
      <c r="K42" s="69">
        <f t="shared" si="0"/>
        <v>0</v>
      </c>
      <c r="L42" s="70">
        <f t="shared" si="0"/>
        <v>-136.48000000000002</v>
      </c>
      <c r="M42" s="71"/>
      <c r="N42" s="69">
        <f t="shared" si="1"/>
        <v>0</v>
      </c>
      <c r="O42" s="69">
        <f t="shared" si="1"/>
        <v>0</v>
      </c>
      <c r="P42" s="69">
        <f t="shared" si="1"/>
        <v>0</v>
      </c>
      <c r="Q42" s="69">
        <f t="shared" si="1"/>
        <v>0</v>
      </c>
      <c r="R42" s="69">
        <f t="shared" si="1"/>
        <v>0</v>
      </c>
      <c r="S42" s="69">
        <f t="shared" si="1"/>
        <v>0</v>
      </c>
      <c r="T42" s="69">
        <f>(I42-TRUNC(I42,0))/0.6+TRUNC(I42)</f>
        <v>0</v>
      </c>
      <c r="U42" s="69">
        <f>O42-N42+Q42-P42+S42-R42+T42</f>
        <v>0</v>
      </c>
      <c r="V42" s="19">
        <f>V41+U42</f>
        <v>0</v>
      </c>
      <c r="W42" s="32">
        <f>IF(OR(WEEKDAY(B42)=1,WEEKDAY(B42)=7),U42+W41,(U42-($F$9/5))+W41)</f>
        <v>-136.80000000000001</v>
      </c>
    </row>
    <row r="43" spans="1:30" ht="11.25" customHeight="1" x14ac:dyDescent="0.2">
      <c r="A43" s="67">
        <f t="shared" si="5"/>
        <v>5</v>
      </c>
      <c r="B43" s="68">
        <f t="shared" si="6"/>
        <v>45288</v>
      </c>
      <c r="C43" s="69"/>
      <c r="D43" s="69"/>
      <c r="E43" s="69"/>
      <c r="F43" s="69"/>
      <c r="G43" s="69"/>
      <c r="H43" s="69"/>
      <c r="I43" s="69"/>
      <c r="J43" s="69">
        <f t="shared" si="0"/>
        <v>0</v>
      </c>
      <c r="K43" s="69">
        <f t="shared" si="0"/>
        <v>0</v>
      </c>
      <c r="L43" s="70">
        <f t="shared" si="0"/>
        <v>-144</v>
      </c>
      <c r="M43" s="71"/>
      <c r="N43" s="69">
        <f t="shared" si="1"/>
        <v>0</v>
      </c>
      <c r="O43" s="69">
        <f t="shared" si="1"/>
        <v>0</v>
      </c>
      <c r="P43" s="69">
        <f t="shared" si="1"/>
        <v>0</v>
      </c>
      <c r="Q43" s="69">
        <f t="shared" si="1"/>
        <v>0</v>
      </c>
      <c r="R43" s="69">
        <f t="shared" si="1"/>
        <v>0</v>
      </c>
      <c r="S43" s="69">
        <f t="shared" si="1"/>
        <v>0</v>
      </c>
      <c r="T43" s="69">
        <f t="shared" si="1"/>
        <v>0</v>
      </c>
      <c r="U43" s="69">
        <f t="shared" si="2"/>
        <v>0</v>
      </c>
      <c r="V43" s="19">
        <f t="shared" si="3"/>
        <v>0</v>
      </c>
      <c r="W43" s="32">
        <f t="shared" si="4"/>
        <v>-144</v>
      </c>
    </row>
    <row r="44" spans="1:30" ht="11.25" customHeight="1" x14ac:dyDescent="0.2">
      <c r="A44" s="67">
        <f t="shared" si="5"/>
        <v>6</v>
      </c>
      <c r="B44" s="68">
        <f t="shared" si="6"/>
        <v>45289</v>
      </c>
      <c r="C44" s="69"/>
      <c r="D44" s="69"/>
      <c r="E44" s="69"/>
      <c r="F44" s="69"/>
      <c r="G44" s="69"/>
      <c r="H44" s="69"/>
      <c r="I44" s="69"/>
      <c r="J44" s="69">
        <f t="shared" si="0"/>
        <v>0</v>
      </c>
      <c r="K44" s="69">
        <f t="shared" si="0"/>
        <v>0</v>
      </c>
      <c r="L44" s="70">
        <f t="shared" si="0"/>
        <v>-151.12</v>
      </c>
      <c r="M44" s="71"/>
      <c r="N44" s="69">
        <f t="shared" si="1"/>
        <v>0</v>
      </c>
      <c r="O44" s="69">
        <f t="shared" si="1"/>
        <v>0</v>
      </c>
      <c r="P44" s="69">
        <f t="shared" si="1"/>
        <v>0</v>
      </c>
      <c r="Q44" s="69">
        <f t="shared" si="1"/>
        <v>0</v>
      </c>
      <c r="R44" s="69">
        <f t="shared" si="1"/>
        <v>0</v>
      </c>
      <c r="S44" s="69">
        <f t="shared" si="1"/>
        <v>0</v>
      </c>
      <c r="T44" s="69">
        <f t="shared" si="1"/>
        <v>0</v>
      </c>
      <c r="U44" s="69">
        <f t="shared" si="2"/>
        <v>0</v>
      </c>
      <c r="V44" s="19">
        <f t="shared" si="3"/>
        <v>0</v>
      </c>
      <c r="W44" s="32">
        <f t="shared" si="4"/>
        <v>-151.19999999999999</v>
      </c>
    </row>
    <row r="45" spans="1:30" ht="11.25" customHeight="1" x14ac:dyDescent="0.2">
      <c r="A45" s="67">
        <f t="shared" si="5"/>
        <v>7</v>
      </c>
      <c r="B45" s="68">
        <f t="shared" si="6"/>
        <v>45290</v>
      </c>
      <c r="C45" s="69"/>
      <c r="D45" s="69"/>
      <c r="E45" s="69"/>
      <c r="F45" s="69"/>
      <c r="G45" s="69"/>
      <c r="H45" s="69"/>
      <c r="I45" s="69"/>
      <c r="J45" s="69">
        <f t="shared" si="0"/>
        <v>0</v>
      </c>
      <c r="K45" s="69">
        <f t="shared" si="0"/>
        <v>0</v>
      </c>
      <c r="L45" s="70">
        <f t="shared" si="0"/>
        <v>-151.12</v>
      </c>
      <c r="M45" s="71"/>
      <c r="N45" s="69">
        <f t="shared" si="1"/>
        <v>0</v>
      </c>
      <c r="O45" s="69">
        <f t="shared" si="1"/>
        <v>0</v>
      </c>
      <c r="P45" s="69">
        <f t="shared" si="1"/>
        <v>0</v>
      </c>
      <c r="Q45" s="69">
        <f t="shared" si="1"/>
        <v>0</v>
      </c>
      <c r="R45" s="69">
        <f t="shared" si="1"/>
        <v>0</v>
      </c>
      <c r="S45" s="69">
        <f t="shared" si="1"/>
        <v>0</v>
      </c>
      <c r="T45" s="69">
        <f t="shared" si="1"/>
        <v>0</v>
      </c>
      <c r="U45" s="69">
        <f t="shared" si="2"/>
        <v>0</v>
      </c>
      <c r="V45" s="19">
        <f t="shared" si="3"/>
        <v>0</v>
      </c>
      <c r="W45" s="32">
        <f t="shared" si="4"/>
        <v>-151.19999999999999</v>
      </c>
    </row>
    <row r="46" spans="1:30" ht="11.25" customHeight="1" x14ac:dyDescent="0.2">
      <c r="A46" s="67">
        <f t="shared" si="5"/>
        <v>1</v>
      </c>
      <c r="B46" s="68">
        <f t="shared" si="6"/>
        <v>45291</v>
      </c>
      <c r="C46" s="69"/>
      <c r="D46" s="69"/>
      <c r="E46" s="69"/>
      <c r="F46" s="69"/>
      <c r="G46" s="69"/>
      <c r="H46" s="69"/>
      <c r="I46" s="69"/>
      <c r="J46" s="69">
        <f t="shared" si="0"/>
        <v>0</v>
      </c>
      <c r="K46" s="69">
        <f t="shared" si="0"/>
        <v>0</v>
      </c>
      <c r="L46" s="70">
        <f t="shared" si="0"/>
        <v>-151.12</v>
      </c>
      <c r="M46" s="71"/>
      <c r="N46" s="69">
        <f t="shared" si="1"/>
        <v>0</v>
      </c>
      <c r="O46" s="69">
        <f t="shared" si="1"/>
        <v>0</v>
      </c>
      <c r="P46" s="69">
        <f t="shared" si="1"/>
        <v>0</v>
      </c>
      <c r="Q46" s="69">
        <f t="shared" si="1"/>
        <v>0</v>
      </c>
      <c r="R46" s="69">
        <f t="shared" si="1"/>
        <v>0</v>
      </c>
      <c r="S46" s="69">
        <f t="shared" si="1"/>
        <v>0</v>
      </c>
      <c r="T46" s="69">
        <f t="shared" si="1"/>
        <v>0</v>
      </c>
      <c r="U46" s="69">
        <f t="shared" si="2"/>
        <v>0</v>
      </c>
      <c r="V46" s="19">
        <f t="shared" si="3"/>
        <v>0</v>
      </c>
      <c r="W46" s="32">
        <f t="shared" si="4"/>
        <v>-151.19999999999999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-151.12</v>
      </c>
      <c r="E48" t="s">
        <v>59</v>
      </c>
      <c r="I48" s="20">
        <f>(U9/12)/((F9*4.35)+C48)</f>
        <v>608.27250608272618</v>
      </c>
      <c r="J48" s="39" t="s">
        <v>60</v>
      </c>
      <c r="K48" s="40">
        <f>I48/U10</f>
        <v>28.565693430656989</v>
      </c>
      <c r="L48" t="s">
        <v>61</v>
      </c>
      <c r="U48" s="42">
        <f>C48*U10</f>
        <v>-3217.9208721945402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66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9:F21" name="Range1_4_1"/>
    <protectedRange sqref="C24:F24" name="Range1_1_1_1_1"/>
  </protectedRanges>
  <mergeCells count="3">
    <mergeCell ref="C14:D14"/>
    <mergeCell ref="E14:F14"/>
    <mergeCell ref="G14:H14"/>
  </mergeCells>
  <conditionalFormatting sqref="A16:A46 A21:K46 M44:U46 N42:U43 M17 U17 B17:K20 M18:U41">
    <cfRule type="expression" dxfId="65" priority="9" stopIfTrue="1">
      <formula>IF(($A16=7),TRUE,FALSE)</formula>
    </cfRule>
    <cfRule type="expression" dxfId="64" priority="10" stopIfTrue="1">
      <formula>IF(($A16=1),TRUE,FALSE)</formula>
    </cfRule>
  </conditionalFormatting>
  <conditionalFormatting sqref="B16:K16 M16:U16">
    <cfRule type="expression" dxfId="63" priority="65" stopIfTrue="1">
      <formula>IF((#REF!=7),TRUE,FALSE)</formula>
    </cfRule>
    <cfRule type="expression" dxfId="62" priority="66" stopIfTrue="1">
      <formula>IF((#REF!=1),TRUE,FALSE)</formula>
    </cfRule>
  </conditionalFormatting>
  <conditionalFormatting sqref="N17:T17">
    <cfRule type="expression" dxfId="61" priority="63" stopIfTrue="1">
      <formula>IF(($A16=7),TRUE,FALSE)</formula>
    </cfRule>
    <cfRule type="expression" dxfId="60" priority="64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AE51"/>
  <sheetViews>
    <sheetView zoomScaleNormal="100" workbookViewId="0">
      <selection activeCell="AH32" sqref="AH32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1" ht="18.75" customHeight="1" x14ac:dyDescent="0.25">
      <c r="A1" s="13" t="s">
        <v>0</v>
      </c>
    </row>
    <row r="2" spans="1:31" ht="11.25" customHeight="1" x14ac:dyDescent="0.2"/>
    <row r="3" spans="1:31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  <c r="AE3" s="75"/>
    </row>
    <row r="4" spans="1:31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  <c r="AE4" s="75"/>
    </row>
    <row r="5" spans="1:31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  <c r="AE5" s="75"/>
    </row>
    <row r="6" spans="1:31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  <c r="AE6" s="75"/>
    </row>
    <row r="7" spans="1:31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  <c r="AE7" s="75"/>
    </row>
    <row r="8" spans="1:31" ht="11.25" customHeight="1" x14ac:dyDescent="0.2">
      <c r="J8" s="16" t="s">
        <v>10</v>
      </c>
    </row>
    <row r="9" spans="1:31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13</v>
      </c>
      <c r="N9" s="17"/>
      <c r="U9" s="18">
        <f>'December 23'!U9</f>
        <v>40000</v>
      </c>
      <c r="X9" t="s">
        <v>14</v>
      </c>
    </row>
    <row r="10" spans="1:31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1" ht="11.25" customHeight="1" x14ac:dyDescent="0.2">
      <c r="J11" s="16" t="s">
        <v>10</v>
      </c>
    </row>
    <row r="12" spans="1:31" ht="11.25" customHeight="1" x14ac:dyDescent="0.2">
      <c r="A12" s="21" t="s">
        <v>18</v>
      </c>
      <c r="B12" s="22">
        <v>45292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1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1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1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1" ht="11.25" customHeight="1" x14ac:dyDescent="0.2">
      <c r="A16" s="67">
        <f t="shared" ref="A16:A46" si="0">WEEKDAY(B16,1)</f>
        <v>2</v>
      </c>
      <c r="B16" s="68">
        <f>B12</f>
        <v>45292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-7.12</v>
      </c>
      <c r="M16" s="71" t="s">
        <v>69</v>
      </c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-7.2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3</v>
      </c>
      <c r="B17" s="68">
        <f t="shared" ref="B17:B46" si="6">B16+1</f>
        <v>45293</v>
      </c>
      <c r="C17" s="69"/>
      <c r="D17" s="69"/>
      <c r="E17" s="69"/>
      <c r="F17" s="69"/>
      <c r="G17" s="69"/>
      <c r="H17" s="69"/>
      <c r="I17" s="69"/>
      <c r="J17" s="69">
        <f>(U17-TRUNC(U17,0))*0.6+TRUNC(U17)</f>
        <v>0</v>
      </c>
      <c r="K17" s="69">
        <f t="shared" si="1"/>
        <v>0</v>
      </c>
      <c r="L17" s="70">
        <f t="shared" si="1"/>
        <v>-14.24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>(I17-TRUNC(I17,0))/0.6+TRUNC(I17)</f>
        <v>0</v>
      </c>
      <c r="U17" s="69">
        <f>O17-N17+Q17-P17+S17-R17+T17</f>
        <v>0</v>
      </c>
      <c r="V17" s="19">
        <f>V16+U17</f>
        <v>0</v>
      </c>
      <c r="W17" s="32">
        <f>IF(OR(WEEKDAY(B17)=1,WEEKDAY(B17)=7),U17+W16,(U17-($F$9/5))+W16)</f>
        <v>-14.4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4</v>
      </c>
      <c r="B18" s="68">
        <f t="shared" si="6"/>
        <v>45294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-21.36</v>
      </c>
      <c r="M18" s="79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>(I18-TRUNC(I18,0))/0.6+TRUNC(I18)</f>
        <v>0</v>
      </c>
      <c r="U18" s="69">
        <f t="shared" si="3"/>
        <v>0</v>
      </c>
      <c r="V18" s="19">
        <f t="shared" si="4"/>
        <v>0</v>
      </c>
      <c r="W18" s="32">
        <f t="shared" si="5"/>
        <v>-21.6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5</v>
      </c>
      <c r="B19" s="68">
        <f t="shared" si="6"/>
        <v>45295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-28.48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-28.8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6</v>
      </c>
      <c r="B20" s="68">
        <f t="shared" si="6"/>
        <v>45296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-36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-36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7</v>
      </c>
      <c r="B21" s="68">
        <f t="shared" si="6"/>
        <v>45297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-36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-36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1</v>
      </c>
      <c r="B22" s="68">
        <f t="shared" si="6"/>
        <v>45298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-36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-36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2</v>
      </c>
      <c r="B23" s="68">
        <f t="shared" si="6"/>
        <v>45299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-43.120000000000005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-43.2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3</v>
      </c>
      <c r="B24" s="68">
        <f t="shared" si="6"/>
        <v>45300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-50.24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-50.400000000000006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4</v>
      </c>
      <c r="B25" s="68">
        <f t="shared" si="6"/>
        <v>45301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-57.360000000000007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-57.600000000000009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5</v>
      </c>
      <c r="B26" s="68">
        <f t="shared" si="6"/>
        <v>45302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-64.48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-64.800000000000011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6</v>
      </c>
      <c r="B27" s="68">
        <f t="shared" si="6"/>
        <v>45303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-72.000000000000014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-72.000000000000014</v>
      </c>
    </row>
    <row r="28" spans="1:30" ht="11.25" customHeight="1" x14ac:dyDescent="0.2">
      <c r="A28" s="67">
        <f t="shared" si="0"/>
        <v>7</v>
      </c>
      <c r="B28" s="68">
        <f t="shared" si="6"/>
        <v>45304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-72.000000000000014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-72.000000000000014</v>
      </c>
      <c r="X28" s="8" t="s">
        <v>70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1</v>
      </c>
      <c r="B29" s="68">
        <f t="shared" si="6"/>
        <v>45305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-72.000000000000014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-72.000000000000014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2</v>
      </c>
      <c r="B30" s="68">
        <f t="shared" si="6"/>
        <v>45306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-79.12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-79.200000000000017</v>
      </c>
      <c r="X30" s="1">
        <v>1</v>
      </c>
      <c r="Y30" s="1">
        <v>2</v>
      </c>
      <c r="Z30" s="1">
        <v>3</v>
      </c>
      <c r="AA30" s="1">
        <v>4</v>
      </c>
      <c r="AB30" s="1">
        <v>5</v>
      </c>
      <c r="AC30" s="49">
        <v>6</v>
      </c>
      <c r="AD30" s="49">
        <v>7</v>
      </c>
    </row>
    <row r="31" spans="1:30" ht="11.25" customHeight="1" x14ac:dyDescent="0.2">
      <c r="A31" s="67">
        <f t="shared" si="0"/>
        <v>3</v>
      </c>
      <c r="B31" s="68">
        <f t="shared" si="6"/>
        <v>45307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-86.240000000000009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-86.40000000000002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49">
        <v>13</v>
      </c>
      <c r="AD31" s="49">
        <v>14</v>
      </c>
    </row>
    <row r="32" spans="1:30" ht="11.25" customHeight="1" x14ac:dyDescent="0.2">
      <c r="A32" s="67">
        <f t="shared" si="0"/>
        <v>4</v>
      </c>
      <c r="B32" s="68">
        <f t="shared" si="6"/>
        <v>45308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-93.360000000000014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-93.600000000000023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49">
        <v>20</v>
      </c>
      <c r="AD32" s="49">
        <v>21</v>
      </c>
    </row>
    <row r="33" spans="1:30" ht="11.25" customHeight="1" x14ac:dyDescent="0.2">
      <c r="A33" s="67">
        <f t="shared" si="0"/>
        <v>5</v>
      </c>
      <c r="B33" s="68">
        <f t="shared" si="6"/>
        <v>45309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-100.48000000000002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-100.80000000000003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49">
        <v>27</v>
      </c>
      <c r="AD33" s="49">
        <v>28</v>
      </c>
    </row>
    <row r="34" spans="1:30" ht="11.25" customHeight="1" x14ac:dyDescent="0.2">
      <c r="A34" s="67">
        <f t="shared" si="0"/>
        <v>6</v>
      </c>
      <c r="B34" s="68">
        <f t="shared" si="6"/>
        <v>45310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-108.00000000000001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-108.00000000000003</v>
      </c>
      <c r="X34" s="1">
        <v>29</v>
      </c>
      <c r="Y34" s="1">
        <v>30</v>
      </c>
      <c r="Z34" s="1">
        <v>31</v>
      </c>
      <c r="AA34" s="1"/>
      <c r="AB34" s="1"/>
      <c r="AC34" s="49"/>
      <c r="AD34" s="49"/>
    </row>
    <row r="35" spans="1:30" ht="11.25" customHeight="1" x14ac:dyDescent="0.2">
      <c r="A35" s="67">
        <f t="shared" si="0"/>
        <v>7</v>
      </c>
      <c r="B35" s="68">
        <f t="shared" si="6"/>
        <v>45311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-108.00000000000001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-108.00000000000003</v>
      </c>
    </row>
    <row r="36" spans="1:30" ht="11.25" customHeight="1" x14ac:dyDescent="0.2">
      <c r="A36" s="67">
        <f t="shared" si="0"/>
        <v>1</v>
      </c>
      <c r="B36" s="68">
        <f t="shared" si="6"/>
        <v>45312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-108.00000000000001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-108.00000000000003</v>
      </c>
    </row>
    <row r="37" spans="1:30" ht="11.25" customHeight="1" x14ac:dyDescent="0.2">
      <c r="A37" s="67">
        <f t="shared" si="0"/>
        <v>2</v>
      </c>
      <c r="B37" s="68">
        <f t="shared" si="6"/>
        <v>45313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-115.12000000000002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-115.20000000000003</v>
      </c>
    </row>
    <row r="38" spans="1:30" ht="11.25" customHeight="1" x14ac:dyDescent="0.2">
      <c r="A38" s="67">
        <f t="shared" si="0"/>
        <v>3</v>
      </c>
      <c r="B38" s="68">
        <f t="shared" si="6"/>
        <v>45314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-122.24000000000002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-122.40000000000003</v>
      </c>
    </row>
    <row r="39" spans="1:30" ht="11.25" customHeight="1" x14ac:dyDescent="0.2">
      <c r="A39" s="67">
        <f t="shared" si="0"/>
        <v>4</v>
      </c>
      <c r="B39" s="68">
        <f t="shared" si="6"/>
        <v>45315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-129.36000000000001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-129.60000000000002</v>
      </c>
    </row>
    <row r="40" spans="1:30" ht="11.25" customHeight="1" x14ac:dyDescent="0.2">
      <c r="A40" s="67">
        <f t="shared" si="0"/>
        <v>5</v>
      </c>
      <c r="B40" s="68">
        <f t="shared" si="6"/>
        <v>45316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-136.48000000000002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-136.80000000000001</v>
      </c>
    </row>
    <row r="41" spans="1:30" ht="11.25" customHeight="1" x14ac:dyDescent="0.2">
      <c r="A41" s="67">
        <f t="shared" si="0"/>
        <v>6</v>
      </c>
      <c r="B41" s="68">
        <f t="shared" si="6"/>
        <v>45317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-144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-144</v>
      </c>
    </row>
    <row r="42" spans="1:30" ht="11.25" customHeight="1" x14ac:dyDescent="0.2">
      <c r="A42" s="67">
        <f t="shared" si="0"/>
        <v>7</v>
      </c>
      <c r="B42" s="68">
        <f t="shared" si="6"/>
        <v>45318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-144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-144</v>
      </c>
    </row>
    <row r="43" spans="1:30" ht="11.25" customHeight="1" x14ac:dyDescent="0.2">
      <c r="A43" s="67">
        <f t="shared" si="0"/>
        <v>1</v>
      </c>
      <c r="B43" s="68">
        <f t="shared" si="6"/>
        <v>45319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-144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-144</v>
      </c>
    </row>
    <row r="44" spans="1:30" ht="11.25" customHeight="1" x14ac:dyDescent="0.2">
      <c r="A44" s="67">
        <f t="shared" si="0"/>
        <v>2</v>
      </c>
      <c r="B44" s="68">
        <f t="shared" si="6"/>
        <v>45320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-151.12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-151.19999999999999</v>
      </c>
    </row>
    <row r="45" spans="1:30" ht="11.25" customHeight="1" x14ac:dyDescent="0.2">
      <c r="A45" s="67">
        <f t="shared" si="0"/>
        <v>3</v>
      </c>
      <c r="B45" s="68">
        <f t="shared" si="6"/>
        <v>45321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-158.23999999999998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-158.39999999999998</v>
      </c>
    </row>
    <row r="46" spans="1:30" ht="11.25" customHeight="1" x14ac:dyDescent="0.2">
      <c r="A46" s="67">
        <f t="shared" si="0"/>
        <v>4</v>
      </c>
      <c r="B46" s="68">
        <f t="shared" si="6"/>
        <v>45322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-165.35999999999999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-165.59999999999997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-165.35999999999999</v>
      </c>
      <c r="E48" t="s">
        <v>59</v>
      </c>
      <c r="I48" s="20">
        <f>(U9/12)/((F9*4.35)+C48)</f>
        <v>-380.51750380517547</v>
      </c>
      <c r="J48" s="39" t="s">
        <v>60</v>
      </c>
      <c r="K48" s="40">
        <f>I48/U10</f>
        <v>-17.869863013698652</v>
      </c>
      <c r="L48" t="s">
        <v>61</v>
      </c>
      <c r="U48" s="42">
        <f>C48*U10</f>
        <v>-3521.1447553340995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71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17">
    <cfRule type="expression" dxfId="59" priority="75" stopIfTrue="1">
      <formula>IF(($A17=7),TRUE,FALSE)</formula>
    </cfRule>
    <cfRule type="expression" dxfId="58" priority="76" stopIfTrue="1">
      <formula>IF(($A17=1),TRUE,FALSE)</formula>
    </cfRule>
  </conditionalFormatting>
  <conditionalFormatting sqref="M16:U16 A16:K46 N17:U18 M19:U46">
    <cfRule type="expression" dxfId="57" priority="1" stopIfTrue="1">
      <formula>IF(($A16=7),TRUE,FALSE)</formula>
    </cfRule>
    <cfRule type="expression" dxfId="56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</sheetPr>
  <dimension ref="A1:AD50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13</v>
      </c>
      <c r="N9" s="17"/>
      <c r="U9" s="18">
        <f>'Jan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45323</v>
      </c>
      <c r="C12" s="14"/>
      <c r="D12" s="14"/>
      <c r="E12" s="14"/>
      <c r="F12" s="23"/>
      <c r="G12" s="14"/>
      <c r="H12" s="23"/>
      <c r="I12" s="24" t="s">
        <v>19</v>
      </c>
      <c r="J12" s="25">
        <f>'Jan 24'!C48</f>
        <v>-165.35999999999999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-165.59999999999997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76">
        <f t="shared" ref="A16:A43" si="0">WEEKDAY(B16,1)</f>
        <v>5</v>
      </c>
      <c r="B16" s="77">
        <f>B12</f>
        <v>45323</v>
      </c>
      <c r="C16" s="73"/>
      <c r="D16" s="73"/>
      <c r="E16" s="73"/>
      <c r="F16" s="73"/>
      <c r="G16" s="73"/>
      <c r="H16" s="73"/>
      <c r="I16" s="73"/>
      <c r="J16" s="73">
        <f t="shared" ref="J16:L43" si="1">(U16-TRUNC(U16,0))*0.6+TRUNC(U16)</f>
        <v>0</v>
      </c>
      <c r="K16" s="73">
        <f t="shared" si="1"/>
        <v>0</v>
      </c>
      <c r="L16" s="74">
        <f t="shared" si="1"/>
        <v>-172.47999999999996</v>
      </c>
      <c r="M16" s="78"/>
      <c r="N16" s="73">
        <f t="shared" ref="N16:T43" si="2">(C16-TRUNC(C16,0))/0.6+TRUNC(C16)</f>
        <v>0</v>
      </c>
      <c r="O16" s="73">
        <f t="shared" si="2"/>
        <v>0</v>
      </c>
      <c r="P16" s="73">
        <f t="shared" si="2"/>
        <v>0</v>
      </c>
      <c r="Q16" s="73">
        <f t="shared" si="2"/>
        <v>0</v>
      </c>
      <c r="R16" s="73">
        <f t="shared" si="2"/>
        <v>0</v>
      </c>
      <c r="S16" s="73">
        <f t="shared" si="2"/>
        <v>0</v>
      </c>
      <c r="T16" s="73">
        <f t="shared" si="2"/>
        <v>0</v>
      </c>
      <c r="U16" s="73">
        <f t="shared" ref="U16:U43" si="3">O16-N16+Q16-P16+S16-R16+T16</f>
        <v>0</v>
      </c>
      <c r="V16" s="19">
        <f t="shared" ref="V16:V43" si="4">V15+U16</f>
        <v>0</v>
      </c>
      <c r="W16" s="32">
        <f t="shared" ref="W16:W43" si="5">IF(OR(WEEKDAY(B16)=1,WEEKDAY(B16)=7),U16+W15,(U16-($F$9/5))+W15)</f>
        <v>-172.79999999999995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76">
        <f t="shared" si="0"/>
        <v>6</v>
      </c>
      <c r="B17" s="77">
        <f t="shared" ref="B17:B44" si="6">B16+1</f>
        <v>45324</v>
      </c>
      <c r="C17" s="73"/>
      <c r="D17" s="73"/>
      <c r="E17" s="73"/>
      <c r="F17" s="73"/>
      <c r="G17" s="73"/>
      <c r="H17" s="73"/>
      <c r="I17" s="73"/>
      <c r="J17" s="73">
        <f t="shared" si="1"/>
        <v>0</v>
      </c>
      <c r="K17" s="73">
        <f t="shared" si="1"/>
        <v>0</v>
      </c>
      <c r="L17" s="74">
        <f t="shared" si="1"/>
        <v>-179.99999999999997</v>
      </c>
      <c r="M17" s="78"/>
      <c r="N17" s="73">
        <f t="shared" si="2"/>
        <v>0</v>
      </c>
      <c r="O17" s="73">
        <f t="shared" si="2"/>
        <v>0</v>
      </c>
      <c r="P17" s="73">
        <f t="shared" si="2"/>
        <v>0</v>
      </c>
      <c r="Q17" s="73">
        <f t="shared" si="2"/>
        <v>0</v>
      </c>
      <c r="R17" s="73">
        <f t="shared" si="2"/>
        <v>0</v>
      </c>
      <c r="S17" s="73">
        <f t="shared" si="2"/>
        <v>0</v>
      </c>
      <c r="T17" s="73">
        <f t="shared" si="2"/>
        <v>0</v>
      </c>
      <c r="U17" s="73">
        <f t="shared" si="3"/>
        <v>0</v>
      </c>
      <c r="V17" s="19">
        <f t="shared" si="4"/>
        <v>0</v>
      </c>
      <c r="W17" s="32">
        <f t="shared" si="5"/>
        <v>-179.99999999999994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76">
        <f t="shared" si="0"/>
        <v>7</v>
      </c>
      <c r="B18" s="77">
        <f t="shared" si="6"/>
        <v>45325</v>
      </c>
      <c r="C18" s="73"/>
      <c r="D18" s="73"/>
      <c r="E18" s="73"/>
      <c r="F18" s="73"/>
      <c r="G18" s="73"/>
      <c r="H18" s="73"/>
      <c r="I18" s="73"/>
      <c r="J18" s="73">
        <f t="shared" si="1"/>
        <v>0</v>
      </c>
      <c r="K18" s="73">
        <f t="shared" si="1"/>
        <v>0</v>
      </c>
      <c r="L18" s="74">
        <f t="shared" si="1"/>
        <v>-179.99999999999997</v>
      </c>
      <c r="M18" s="78"/>
      <c r="N18" s="73">
        <f t="shared" si="2"/>
        <v>0</v>
      </c>
      <c r="O18" s="73">
        <f t="shared" si="2"/>
        <v>0</v>
      </c>
      <c r="P18" s="73">
        <f t="shared" si="2"/>
        <v>0</v>
      </c>
      <c r="Q18" s="73">
        <f t="shared" si="2"/>
        <v>0</v>
      </c>
      <c r="R18" s="73">
        <f t="shared" si="2"/>
        <v>0</v>
      </c>
      <c r="S18" s="73">
        <f t="shared" si="2"/>
        <v>0</v>
      </c>
      <c r="T18" s="73">
        <f t="shared" si="2"/>
        <v>0</v>
      </c>
      <c r="U18" s="73">
        <f t="shared" si="3"/>
        <v>0</v>
      </c>
      <c r="V18" s="19">
        <f t="shared" si="4"/>
        <v>0</v>
      </c>
      <c r="W18" s="32">
        <f t="shared" si="5"/>
        <v>-179.99999999999994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76">
        <f t="shared" si="0"/>
        <v>1</v>
      </c>
      <c r="B19" s="77">
        <f t="shared" si="6"/>
        <v>45326</v>
      </c>
      <c r="C19" s="73"/>
      <c r="D19" s="73"/>
      <c r="E19" s="73"/>
      <c r="F19" s="73"/>
      <c r="G19" s="73"/>
      <c r="H19" s="73"/>
      <c r="I19" s="73"/>
      <c r="J19" s="73">
        <f t="shared" si="1"/>
        <v>0</v>
      </c>
      <c r="K19" s="73">
        <f t="shared" si="1"/>
        <v>0</v>
      </c>
      <c r="L19" s="74">
        <f t="shared" si="1"/>
        <v>-179.99999999999997</v>
      </c>
      <c r="M19" s="78"/>
      <c r="N19" s="73">
        <f t="shared" si="2"/>
        <v>0</v>
      </c>
      <c r="O19" s="73">
        <f t="shared" si="2"/>
        <v>0</v>
      </c>
      <c r="P19" s="73">
        <f t="shared" si="2"/>
        <v>0</v>
      </c>
      <c r="Q19" s="73">
        <f t="shared" si="2"/>
        <v>0</v>
      </c>
      <c r="R19" s="73">
        <f t="shared" si="2"/>
        <v>0</v>
      </c>
      <c r="S19" s="73">
        <f t="shared" si="2"/>
        <v>0</v>
      </c>
      <c r="T19" s="73">
        <f t="shared" si="2"/>
        <v>0</v>
      </c>
      <c r="U19" s="73">
        <f t="shared" si="3"/>
        <v>0</v>
      </c>
      <c r="V19" s="19">
        <f t="shared" si="4"/>
        <v>0</v>
      </c>
      <c r="W19" s="32">
        <f t="shared" si="5"/>
        <v>-179.99999999999994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76">
        <f t="shared" si="0"/>
        <v>2</v>
      </c>
      <c r="B20" s="77">
        <f t="shared" si="6"/>
        <v>45327</v>
      </c>
      <c r="C20" s="73"/>
      <c r="D20" s="73"/>
      <c r="E20" s="73"/>
      <c r="F20" s="73"/>
      <c r="G20" s="73"/>
      <c r="H20" s="73"/>
      <c r="I20" s="73"/>
      <c r="J20" s="73">
        <f t="shared" si="1"/>
        <v>0</v>
      </c>
      <c r="K20" s="73">
        <f t="shared" si="1"/>
        <v>0</v>
      </c>
      <c r="L20" s="74">
        <f t="shared" si="1"/>
        <v>-187.11999999999995</v>
      </c>
      <c r="M20" s="78"/>
      <c r="N20" s="73">
        <f t="shared" si="2"/>
        <v>0</v>
      </c>
      <c r="O20" s="73">
        <f t="shared" si="2"/>
        <v>0</v>
      </c>
      <c r="P20" s="73">
        <f t="shared" si="2"/>
        <v>0</v>
      </c>
      <c r="Q20" s="73">
        <f t="shared" si="2"/>
        <v>0</v>
      </c>
      <c r="R20" s="73">
        <f t="shared" si="2"/>
        <v>0</v>
      </c>
      <c r="S20" s="73">
        <f t="shared" si="2"/>
        <v>0</v>
      </c>
      <c r="T20" s="73">
        <f t="shared" si="2"/>
        <v>0</v>
      </c>
      <c r="U20" s="73">
        <f t="shared" si="3"/>
        <v>0</v>
      </c>
      <c r="V20" s="19">
        <f t="shared" si="4"/>
        <v>0</v>
      </c>
      <c r="W20" s="32">
        <f t="shared" si="5"/>
        <v>-187.19999999999993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76">
        <f t="shared" si="0"/>
        <v>3</v>
      </c>
      <c r="B21" s="77">
        <f t="shared" si="6"/>
        <v>45328</v>
      </c>
      <c r="C21" s="73"/>
      <c r="D21" s="73"/>
      <c r="E21" s="73"/>
      <c r="F21" s="73"/>
      <c r="G21" s="73"/>
      <c r="H21" s="73"/>
      <c r="I21" s="73"/>
      <c r="J21" s="73">
        <f t="shared" si="1"/>
        <v>0</v>
      </c>
      <c r="K21" s="73">
        <f t="shared" si="1"/>
        <v>0</v>
      </c>
      <c r="L21" s="74">
        <f t="shared" si="1"/>
        <v>-194.23999999999995</v>
      </c>
      <c r="M21" s="78"/>
      <c r="N21" s="73">
        <f t="shared" si="2"/>
        <v>0</v>
      </c>
      <c r="O21" s="73">
        <f t="shared" si="2"/>
        <v>0</v>
      </c>
      <c r="P21" s="73">
        <f t="shared" si="2"/>
        <v>0</v>
      </c>
      <c r="Q21" s="73">
        <f t="shared" si="2"/>
        <v>0</v>
      </c>
      <c r="R21" s="73">
        <f t="shared" si="2"/>
        <v>0</v>
      </c>
      <c r="S21" s="73">
        <f t="shared" si="2"/>
        <v>0</v>
      </c>
      <c r="T21" s="73">
        <f t="shared" si="2"/>
        <v>0</v>
      </c>
      <c r="U21" s="73">
        <f t="shared" si="3"/>
        <v>0</v>
      </c>
      <c r="V21" s="19">
        <f t="shared" si="4"/>
        <v>0</v>
      </c>
      <c r="W21" s="32">
        <f t="shared" si="5"/>
        <v>-194.39999999999992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76">
        <f t="shared" si="0"/>
        <v>4</v>
      </c>
      <c r="B22" s="77">
        <f t="shared" si="6"/>
        <v>45329</v>
      </c>
      <c r="C22" s="73"/>
      <c r="D22" s="73"/>
      <c r="E22" s="73"/>
      <c r="F22" s="73"/>
      <c r="G22" s="73"/>
      <c r="H22" s="73"/>
      <c r="I22" s="73"/>
      <c r="J22" s="73">
        <f t="shared" si="1"/>
        <v>0</v>
      </c>
      <c r="K22" s="73">
        <f t="shared" si="1"/>
        <v>0</v>
      </c>
      <c r="L22" s="74">
        <f t="shared" si="1"/>
        <v>-201.35999999999996</v>
      </c>
      <c r="M22" s="78"/>
      <c r="N22" s="73">
        <f t="shared" si="2"/>
        <v>0</v>
      </c>
      <c r="O22" s="73">
        <f t="shared" si="2"/>
        <v>0</v>
      </c>
      <c r="P22" s="73">
        <f t="shared" si="2"/>
        <v>0</v>
      </c>
      <c r="Q22" s="73">
        <f t="shared" si="2"/>
        <v>0</v>
      </c>
      <c r="R22" s="73">
        <f t="shared" si="2"/>
        <v>0</v>
      </c>
      <c r="S22" s="73">
        <f t="shared" si="2"/>
        <v>0</v>
      </c>
      <c r="T22" s="73">
        <f t="shared" si="2"/>
        <v>0</v>
      </c>
      <c r="U22" s="73">
        <f t="shared" si="3"/>
        <v>0</v>
      </c>
      <c r="V22" s="19">
        <f t="shared" si="4"/>
        <v>0</v>
      </c>
      <c r="W22" s="32">
        <f t="shared" si="5"/>
        <v>-201.59999999999991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76">
        <f t="shared" si="0"/>
        <v>5</v>
      </c>
      <c r="B23" s="77">
        <f t="shared" si="6"/>
        <v>45330</v>
      </c>
      <c r="C23" s="73"/>
      <c r="D23" s="73"/>
      <c r="E23" s="73"/>
      <c r="F23" s="73"/>
      <c r="G23" s="73"/>
      <c r="H23" s="73"/>
      <c r="I23" s="73"/>
      <c r="J23" s="73">
        <f t="shared" si="1"/>
        <v>0</v>
      </c>
      <c r="K23" s="73">
        <f t="shared" si="1"/>
        <v>0</v>
      </c>
      <c r="L23" s="74">
        <f t="shared" si="1"/>
        <v>-208.47999999999993</v>
      </c>
      <c r="M23" s="78"/>
      <c r="N23" s="73">
        <f t="shared" si="2"/>
        <v>0</v>
      </c>
      <c r="O23" s="73">
        <f t="shared" si="2"/>
        <v>0</v>
      </c>
      <c r="P23" s="73">
        <f t="shared" si="2"/>
        <v>0</v>
      </c>
      <c r="Q23" s="73">
        <f t="shared" si="2"/>
        <v>0</v>
      </c>
      <c r="R23" s="73">
        <f t="shared" si="2"/>
        <v>0</v>
      </c>
      <c r="S23" s="73">
        <f t="shared" si="2"/>
        <v>0</v>
      </c>
      <c r="T23" s="73">
        <f t="shared" si="2"/>
        <v>0</v>
      </c>
      <c r="U23" s="73">
        <f t="shared" si="3"/>
        <v>0</v>
      </c>
      <c r="V23" s="19">
        <f t="shared" si="4"/>
        <v>0</v>
      </c>
      <c r="W23" s="32">
        <f t="shared" si="5"/>
        <v>-208.7999999999999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76">
        <f t="shared" si="0"/>
        <v>6</v>
      </c>
      <c r="B24" s="77">
        <f t="shared" si="6"/>
        <v>45331</v>
      </c>
      <c r="C24" s="73"/>
      <c r="D24" s="73"/>
      <c r="E24" s="73"/>
      <c r="F24" s="73"/>
      <c r="G24" s="73"/>
      <c r="H24" s="73"/>
      <c r="I24" s="73"/>
      <c r="J24" s="73">
        <f t="shared" si="1"/>
        <v>0</v>
      </c>
      <c r="K24" s="73">
        <f t="shared" si="1"/>
        <v>0</v>
      </c>
      <c r="L24" s="74">
        <f t="shared" si="1"/>
        <v>-215.99999999999994</v>
      </c>
      <c r="M24" s="78"/>
      <c r="N24" s="73">
        <f t="shared" si="2"/>
        <v>0</v>
      </c>
      <c r="O24" s="73">
        <f t="shared" si="2"/>
        <v>0</v>
      </c>
      <c r="P24" s="73">
        <f t="shared" si="2"/>
        <v>0</v>
      </c>
      <c r="Q24" s="73">
        <f t="shared" si="2"/>
        <v>0</v>
      </c>
      <c r="R24" s="73">
        <f t="shared" si="2"/>
        <v>0</v>
      </c>
      <c r="S24" s="73">
        <f t="shared" si="2"/>
        <v>0</v>
      </c>
      <c r="T24" s="73">
        <f t="shared" si="2"/>
        <v>0</v>
      </c>
      <c r="U24" s="73">
        <f t="shared" si="3"/>
        <v>0</v>
      </c>
      <c r="V24" s="19">
        <f t="shared" si="4"/>
        <v>0</v>
      </c>
      <c r="W24" s="32">
        <f t="shared" si="5"/>
        <v>-215.99999999999989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76">
        <f t="shared" si="0"/>
        <v>7</v>
      </c>
      <c r="B25" s="77">
        <f t="shared" si="6"/>
        <v>45332</v>
      </c>
      <c r="C25" s="73"/>
      <c r="D25" s="73"/>
      <c r="E25" s="73"/>
      <c r="F25" s="73"/>
      <c r="G25" s="73"/>
      <c r="H25" s="73"/>
      <c r="I25" s="73"/>
      <c r="J25" s="73">
        <f t="shared" si="1"/>
        <v>0</v>
      </c>
      <c r="K25" s="73">
        <f t="shared" si="1"/>
        <v>0</v>
      </c>
      <c r="L25" s="74">
        <f t="shared" si="1"/>
        <v>-215.99999999999994</v>
      </c>
      <c r="M25" s="78"/>
      <c r="N25" s="73">
        <f t="shared" si="2"/>
        <v>0</v>
      </c>
      <c r="O25" s="73">
        <f t="shared" si="2"/>
        <v>0</v>
      </c>
      <c r="P25" s="73">
        <f t="shared" si="2"/>
        <v>0</v>
      </c>
      <c r="Q25" s="73">
        <f t="shared" si="2"/>
        <v>0</v>
      </c>
      <c r="R25" s="73">
        <f t="shared" si="2"/>
        <v>0</v>
      </c>
      <c r="S25" s="73">
        <f t="shared" si="2"/>
        <v>0</v>
      </c>
      <c r="T25" s="73">
        <f t="shared" si="2"/>
        <v>0</v>
      </c>
      <c r="U25" s="73">
        <f t="shared" si="3"/>
        <v>0</v>
      </c>
      <c r="V25" s="19">
        <f t="shared" si="4"/>
        <v>0</v>
      </c>
      <c r="W25" s="32">
        <f t="shared" si="5"/>
        <v>-215.99999999999989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76">
        <f t="shared" si="0"/>
        <v>1</v>
      </c>
      <c r="B26" s="77">
        <f t="shared" si="6"/>
        <v>45333</v>
      </c>
      <c r="C26" s="73"/>
      <c r="D26" s="73"/>
      <c r="E26" s="73"/>
      <c r="F26" s="73"/>
      <c r="G26" s="73"/>
      <c r="H26" s="73"/>
      <c r="I26" s="73"/>
      <c r="J26" s="73">
        <f t="shared" si="1"/>
        <v>0</v>
      </c>
      <c r="K26" s="73">
        <f t="shared" si="1"/>
        <v>0</v>
      </c>
      <c r="L26" s="74">
        <f t="shared" si="1"/>
        <v>-215.99999999999994</v>
      </c>
      <c r="M26" s="78"/>
      <c r="N26" s="73">
        <f t="shared" si="2"/>
        <v>0</v>
      </c>
      <c r="O26" s="73">
        <f t="shared" si="2"/>
        <v>0</v>
      </c>
      <c r="P26" s="73">
        <f t="shared" si="2"/>
        <v>0</v>
      </c>
      <c r="Q26" s="73">
        <f t="shared" si="2"/>
        <v>0</v>
      </c>
      <c r="R26" s="73">
        <f t="shared" si="2"/>
        <v>0</v>
      </c>
      <c r="S26" s="73">
        <f t="shared" si="2"/>
        <v>0</v>
      </c>
      <c r="T26" s="73">
        <f t="shared" si="2"/>
        <v>0</v>
      </c>
      <c r="U26" s="73">
        <f t="shared" si="3"/>
        <v>0</v>
      </c>
      <c r="V26" s="19">
        <f t="shared" si="4"/>
        <v>0</v>
      </c>
      <c r="W26" s="32">
        <f t="shared" si="5"/>
        <v>-215.99999999999989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76">
        <f t="shared" si="0"/>
        <v>2</v>
      </c>
      <c r="B27" s="77">
        <f t="shared" si="6"/>
        <v>45334</v>
      </c>
      <c r="C27" s="73"/>
      <c r="D27" s="73"/>
      <c r="E27" s="73"/>
      <c r="F27" s="73"/>
      <c r="G27" s="73"/>
      <c r="H27" s="73"/>
      <c r="I27" s="73"/>
      <c r="J27" s="73">
        <f t="shared" si="1"/>
        <v>0</v>
      </c>
      <c r="K27" s="73">
        <f t="shared" si="1"/>
        <v>0</v>
      </c>
      <c r="L27" s="74">
        <f t="shared" si="1"/>
        <v>-223.11999999999992</v>
      </c>
      <c r="M27" s="78"/>
      <c r="N27" s="73">
        <f t="shared" si="2"/>
        <v>0</v>
      </c>
      <c r="O27" s="73">
        <f t="shared" si="2"/>
        <v>0</v>
      </c>
      <c r="P27" s="73">
        <f t="shared" si="2"/>
        <v>0</v>
      </c>
      <c r="Q27" s="73">
        <f t="shared" si="2"/>
        <v>0</v>
      </c>
      <c r="R27" s="73">
        <f t="shared" si="2"/>
        <v>0</v>
      </c>
      <c r="S27" s="73">
        <f t="shared" si="2"/>
        <v>0</v>
      </c>
      <c r="T27" s="73">
        <f t="shared" si="2"/>
        <v>0</v>
      </c>
      <c r="U27" s="73">
        <f t="shared" si="3"/>
        <v>0</v>
      </c>
      <c r="V27" s="19">
        <f t="shared" si="4"/>
        <v>0</v>
      </c>
      <c r="W27" s="32">
        <f t="shared" si="5"/>
        <v>-223.19999999999987</v>
      </c>
    </row>
    <row r="28" spans="1:30" ht="11.25" customHeight="1" x14ac:dyDescent="0.2">
      <c r="A28" s="76">
        <f t="shared" si="0"/>
        <v>3</v>
      </c>
      <c r="B28" s="77">
        <f t="shared" si="6"/>
        <v>45335</v>
      </c>
      <c r="C28" s="73"/>
      <c r="D28" s="73"/>
      <c r="E28" s="73"/>
      <c r="F28" s="73"/>
      <c r="G28" s="73"/>
      <c r="H28" s="73"/>
      <c r="I28" s="73"/>
      <c r="J28" s="73">
        <f t="shared" si="1"/>
        <v>0</v>
      </c>
      <c r="K28" s="73">
        <f t="shared" si="1"/>
        <v>0</v>
      </c>
      <c r="L28" s="74">
        <f t="shared" si="1"/>
        <v>-230.23999999999992</v>
      </c>
      <c r="M28" s="78"/>
      <c r="N28" s="73">
        <f t="shared" si="2"/>
        <v>0</v>
      </c>
      <c r="O28" s="73">
        <f t="shared" si="2"/>
        <v>0</v>
      </c>
      <c r="P28" s="73">
        <f t="shared" si="2"/>
        <v>0</v>
      </c>
      <c r="Q28" s="73">
        <f t="shared" si="2"/>
        <v>0</v>
      </c>
      <c r="R28" s="73">
        <f t="shared" si="2"/>
        <v>0</v>
      </c>
      <c r="S28" s="73">
        <f t="shared" si="2"/>
        <v>0</v>
      </c>
      <c r="T28" s="73">
        <f t="shared" si="2"/>
        <v>0</v>
      </c>
      <c r="U28" s="73">
        <f t="shared" si="3"/>
        <v>0</v>
      </c>
      <c r="V28" s="19">
        <f t="shared" si="4"/>
        <v>0</v>
      </c>
      <c r="W28" s="32">
        <f t="shared" si="5"/>
        <v>-230.39999999999986</v>
      </c>
      <c r="X28" s="8" t="s">
        <v>72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76">
        <f t="shared" si="0"/>
        <v>4</v>
      </c>
      <c r="B29" s="77">
        <f t="shared" si="6"/>
        <v>45336</v>
      </c>
      <c r="C29" s="73"/>
      <c r="D29" s="73"/>
      <c r="E29" s="73"/>
      <c r="F29" s="73"/>
      <c r="G29" s="73"/>
      <c r="H29" s="73"/>
      <c r="I29" s="73"/>
      <c r="J29" s="73">
        <f t="shared" si="1"/>
        <v>0</v>
      </c>
      <c r="K29" s="73">
        <f t="shared" si="1"/>
        <v>0</v>
      </c>
      <c r="L29" s="74">
        <f t="shared" si="1"/>
        <v>-237.3599999999999</v>
      </c>
      <c r="M29" s="78"/>
      <c r="N29" s="73">
        <f t="shared" si="2"/>
        <v>0</v>
      </c>
      <c r="O29" s="73">
        <f t="shared" si="2"/>
        <v>0</v>
      </c>
      <c r="P29" s="73">
        <f t="shared" si="2"/>
        <v>0</v>
      </c>
      <c r="Q29" s="73">
        <f t="shared" si="2"/>
        <v>0</v>
      </c>
      <c r="R29" s="73">
        <f t="shared" si="2"/>
        <v>0</v>
      </c>
      <c r="S29" s="73">
        <f t="shared" si="2"/>
        <v>0</v>
      </c>
      <c r="T29" s="73">
        <f t="shared" si="2"/>
        <v>0</v>
      </c>
      <c r="U29" s="73">
        <f t="shared" si="3"/>
        <v>0</v>
      </c>
      <c r="V29" s="19">
        <f t="shared" si="4"/>
        <v>0</v>
      </c>
      <c r="W29" s="32">
        <f t="shared" si="5"/>
        <v>-237.59999999999985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76">
        <f t="shared" si="0"/>
        <v>5</v>
      </c>
      <c r="B30" s="77">
        <f t="shared" si="6"/>
        <v>45337</v>
      </c>
      <c r="C30" s="73"/>
      <c r="D30" s="73"/>
      <c r="E30" s="73"/>
      <c r="F30" s="73"/>
      <c r="G30" s="73"/>
      <c r="H30" s="73"/>
      <c r="I30" s="73"/>
      <c r="J30" s="73">
        <f t="shared" si="1"/>
        <v>0</v>
      </c>
      <c r="K30" s="73">
        <f t="shared" si="1"/>
        <v>0</v>
      </c>
      <c r="L30" s="74">
        <f t="shared" si="1"/>
        <v>-244.4799999999999</v>
      </c>
      <c r="M30" s="78"/>
      <c r="N30" s="73">
        <f t="shared" si="2"/>
        <v>0</v>
      </c>
      <c r="O30" s="73">
        <f t="shared" si="2"/>
        <v>0</v>
      </c>
      <c r="P30" s="73">
        <f t="shared" si="2"/>
        <v>0</v>
      </c>
      <c r="Q30" s="73">
        <f t="shared" si="2"/>
        <v>0</v>
      </c>
      <c r="R30" s="73">
        <f t="shared" si="2"/>
        <v>0</v>
      </c>
      <c r="S30" s="73">
        <f t="shared" si="2"/>
        <v>0</v>
      </c>
      <c r="T30" s="73">
        <f t="shared" si="2"/>
        <v>0</v>
      </c>
      <c r="U30" s="73">
        <f t="shared" si="3"/>
        <v>0</v>
      </c>
      <c r="V30" s="19">
        <f t="shared" si="4"/>
        <v>0</v>
      </c>
      <c r="W30" s="32">
        <f t="shared" si="5"/>
        <v>-244.79999999999984</v>
      </c>
      <c r="X30" s="1"/>
      <c r="Y30" s="1"/>
      <c r="Z30" s="1"/>
      <c r="AA30" s="1">
        <v>1</v>
      </c>
      <c r="AB30" s="1">
        <v>2</v>
      </c>
      <c r="AC30" s="12">
        <v>3</v>
      </c>
      <c r="AD30" s="12">
        <v>4</v>
      </c>
    </row>
    <row r="31" spans="1:30" ht="11.25" customHeight="1" x14ac:dyDescent="0.2">
      <c r="A31" s="76">
        <f t="shared" si="0"/>
        <v>6</v>
      </c>
      <c r="B31" s="77">
        <f t="shared" si="6"/>
        <v>45338</v>
      </c>
      <c r="C31" s="73"/>
      <c r="D31" s="73"/>
      <c r="E31" s="73"/>
      <c r="F31" s="73"/>
      <c r="G31" s="73"/>
      <c r="H31" s="73"/>
      <c r="I31" s="73"/>
      <c r="J31" s="73">
        <f t="shared" si="1"/>
        <v>0</v>
      </c>
      <c r="K31" s="73">
        <f t="shared" si="1"/>
        <v>0</v>
      </c>
      <c r="L31" s="74">
        <f t="shared" si="1"/>
        <v>-251.99999999999989</v>
      </c>
      <c r="M31" s="78"/>
      <c r="N31" s="73">
        <f t="shared" si="2"/>
        <v>0</v>
      </c>
      <c r="O31" s="73">
        <f t="shared" si="2"/>
        <v>0</v>
      </c>
      <c r="P31" s="73">
        <f t="shared" si="2"/>
        <v>0</v>
      </c>
      <c r="Q31" s="73">
        <f t="shared" si="2"/>
        <v>0</v>
      </c>
      <c r="R31" s="73">
        <f t="shared" si="2"/>
        <v>0</v>
      </c>
      <c r="S31" s="73">
        <f t="shared" si="2"/>
        <v>0</v>
      </c>
      <c r="T31" s="73">
        <f t="shared" si="2"/>
        <v>0</v>
      </c>
      <c r="U31" s="73">
        <f t="shared" si="3"/>
        <v>0</v>
      </c>
      <c r="V31" s="19">
        <f t="shared" si="4"/>
        <v>0</v>
      </c>
      <c r="W31" s="32">
        <f t="shared" si="5"/>
        <v>-251.99999999999983</v>
      </c>
      <c r="X31" s="1">
        <v>5</v>
      </c>
      <c r="Y31" s="1">
        <v>6</v>
      </c>
      <c r="Z31" s="1">
        <v>7</v>
      </c>
      <c r="AA31" s="1">
        <v>8</v>
      </c>
      <c r="AB31" s="1">
        <v>9</v>
      </c>
      <c r="AC31" s="12">
        <v>10</v>
      </c>
      <c r="AD31" s="12">
        <v>11</v>
      </c>
    </row>
    <row r="32" spans="1:30" ht="11.25" customHeight="1" x14ac:dyDescent="0.2">
      <c r="A32" s="76">
        <f t="shared" si="0"/>
        <v>7</v>
      </c>
      <c r="B32" s="77">
        <f t="shared" si="6"/>
        <v>45339</v>
      </c>
      <c r="C32" s="73"/>
      <c r="D32" s="73"/>
      <c r="E32" s="73"/>
      <c r="F32" s="73"/>
      <c r="G32" s="73"/>
      <c r="H32" s="73"/>
      <c r="I32" s="73"/>
      <c r="J32" s="73">
        <f t="shared" si="1"/>
        <v>0</v>
      </c>
      <c r="K32" s="73">
        <f t="shared" si="1"/>
        <v>0</v>
      </c>
      <c r="L32" s="74">
        <f t="shared" si="1"/>
        <v>-251.99999999999989</v>
      </c>
      <c r="M32" s="78"/>
      <c r="N32" s="73">
        <f t="shared" si="2"/>
        <v>0</v>
      </c>
      <c r="O32" s="73">
        <f t="shared" si="2"/>
        <v>0</v>
      </c>
      <c r="P32" s="73">
        <f t="shared" si="2"/>
        <v>0</v>
      </c>
      <c r="Q32" s="73">
        <f t="shared" si="2"/>
        <v>0</v>
      </c>
      <c r="R32" s="73">
        <f t="shared" si="2"/>
        <v>0</v>
      </c>
      <c r="S32" s="73">
        <f t="shared" si="2"/>
        <v>0</v>
      </c>
      <c r="T32" s="73">
        <f t="shared" si="2"/>
        <v>0</v>
      </c>
      <c r="U32" s="73">
        <f t="shared" si="3"/>
        <v>0</v>
      </c>
      <c r="V32" s="19">
        <f t="shared" si="4"/>
        <v>0</v>
      </c>
      <c r="W32" s="32">
        <f t="shared" si="5"/>
        <v>-251.99999999999983</v>
      </c>
      <c r="X32" s="1">
        <v>12</v>
      </c>
      <c r="Y32" s="1">
        <v>13</v>
      </c>
      <c r="Z32" s="1">
        <v>14</v>
      </c>
      <c r="AA32" s="1">
        <v>15</v>
      </c>
      <c r="AB32" s="1">
        <v>16</v>
      </c>
      <c r="AC32" s="12">
        <v>17</v>
      </c>
      <c r="AD32" s="12">
        <v>18</v>
      </c>
    </row>
    <row r="33" spans="1:30" ht="11.25" customHeight="1" x14ac:dyDescent="0.2">
      <c r="A33" s="76">
        <f t="shared" si="0"/>
        <v>1</v>
      </c>
      <c r="B33" s="77">
        <f t="shared" si="6"/>
        <v>45340</v>
      </c>
      <c r="C33" s="73"/>
      <c r="D33" s="73"/>
      <c r="E33" s="73"/>
      <c r="F33" s="73"/>
      <c r="G33" s="73"/>
      <c r="H33" s="73"/>
      <c r="I33" s="73"/>
      <c r="J33" s="73">
        <f t="shared" si="1"/>
        <v>0</v>
      </c>
      <c r="K33" s="73">
        <f t="shared" si="1"/>
        <v>0</v>
      </c>
      <c r="L33" s="74">
        <f t="shared" si="1"/>
        <v>-251.99999999999989</v>
      </c>
      <c r="M33" s="78"/>
      <c r="N33" s="73">
        <f t="shared" si="2"/>
        <v>0</v>
      </c>
      <c r="O33" s="73">
        <f t="shared" si="2"/>
        <v>0</v>
      </c>
      <c r="P33" s="73">
        <f t="shared" si="2"/>
        <v>0</v>
      </c>
      <c r="Q33" s="73">
        <f t="shared" si="2"/>
        <v>0</v>
      </c>
      <c r="R33" s="73">
        <f t="shared" si="2"/>
        <v>0</v>
      </c>
      <c r="S33" s="73">
        <f t="shared" si="2"/>
        <v>0</v>
      </c>
      <c r="T33" s="73">
        <f t="shared" si="2"/>
        <v>0</v>
      </c>
      <c r="U33" s="73">
        <f t="shared" si="3"/>
        <v>0</v>
      </c>
      <c r="V33" s="19">
        <f t="shared" si="4"/>
        <v>0</v>
      </c>
      <c r="W33" s="32">
        <f t="shared" si="5"/>
        <v>-251.99999999999983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2">
        <v>24</v>
      </c>
      <c r="AD33" s="12">
        <v>25</v>
      </c>
    </row>
    <row r="34" spans="1:30" ht="11.25" customHeight="1" x14ac:dyDescent="0.2">
      <c r="A34" s="76">
        <f t="shared" si="0"/>
        <v>2</v>
      </c>
      <c r="B34" s="77">
        <f t="shared" si="6"/>
        <v>45341</v>
      </c>
      <c r="C34" s="73"/>
      <c r="D34" s="73"/>
      <c r="E34" s="73"/>
      <c r="F34" s="73"/>
      <c r="G34" s="73"/>
      <c r="H34" s="73"/>
      <c r="I34" s="73"/>
      <c r="J34" s="73">
        <f t="shared" si="1"/>
        <v>0</v>
      </c>
      <c r="K34" s="73">
        <f t="shared" si="1"/>
        <v>0</v>
      </c>
      <c r="L34" s="74">
        <f t="shared" si="1"/>
        <v>-259.11999999999989</v>
      </c>
      <c r="M34" s="78"/>
      <c r="N34" s="73">
        <f t="shared" si="2"/>
        <v>0</v>
      </c>
      <c r="O34" s="73">
        <f t="shared" si="2"/>
        <v>0</v>
      </c>
      <c r="P34" s="73">
        <f t="shared" si="2"/>
        <v>0</v>
      </c>
      <c r="Q34" s="73">
        <f t="shared" si="2"/>
        <v>0</v>
      </c>
      <c r="R34" s="73">
        <f t="shared" si="2"/>
        <v>0</v>
      </c>
      <c r="S34" s="73">
        <f t="shared" si="2"/>
        <v>0</v>
      </c>
      <c r="T34" s="73">
        <f t="shared" si="2"/>
        <v>0</v>
      </c>
      <c r="U34" s="73">
        <f t="shared" si="3"/>
        <v>0</v>
      </c>
      <c r="V34" s="19">
        <f t="shared" si="4"/>
        <v>0</v>
      </c>
      <c r="W34" s="32">
        <f t="shared" si="5"/>
        <v>-259.19999999999982</v>
      </c>
      <c r="X34" s="1">
        <v>26</v>
      </c>
      <c r="Y34" s="1">
        <v>27</v>
      </c>
      <c r="Z34" s="1">
        <v>28</v>
      </c>
      <c r="AA34" s="1">
        <v>29</v>
      </c>
      <c r="AB34" s="1"/>
      <c r="AC34" s="12"/>
      <c r="AD34" s="12"/>
    </row>
    <row r="35" spans="1:30" ht="11.25" customHeight="1" x14ac:dyDescent="0.2">
      <c r="A35" s="76">
        <f t="shared" si="0"/>
        <v>3</v>
      </c>
      <c r="B35" s="77">
        <f t="shared" si="6"/>
        <v>45342</v>
      </c>
      <c r="C35" s="73"/>
      <c r="D35" s="73"/>
      <c r="E35" s="73"/>
      <c r="F35" s="73"/>
      <c r="G35" s="73"/>
      <c r="H35" s="73"/>
      <c r="I35" s="73"/>
      <c r="J35" s="73">
        <f t="shared" si="1"/>
        <v>0</v>
      </c>
      <c r="K35" s="73">
        <f t="shared" si="1"/>
        <v>0</v>
      </c>
      <c r="L35" s="74">
        <f t="shared" si="1"/>
        <v>-266.2399999999999</v>
      </c>
      <c r="M35" s="78"/>
      <c r="N35" s="73">
        <f t="shared" si="2"/>
        <v>0</v>
      </c>
      <c r="O35" s="73">
        <f t="shared" si="2"/>
        <v>0</v>
      </c>
      <c r="P35" s="73">
        <f t="shared" si="2"/>
        <v>0</v>
      </c>
      <c r="Q35" s="73">
        <f t="shared" si="2"/>
        <v>0</v>
      </c>
      <c r="R35" s="73">
        <f t="shared" si="2"/>
        <v>0</v>
      </c>
      <c r="S35" s="73">
        <f t="shared" si="2"/>
        <v>0</v>
      </c>
      <c r="T35" s="73">
        <f t="shared" si="2"/>
        <v>0</v>
      </c>
      <c r="U35" s="73">
        <f t="shared" si="3"/>
        <v>0</v>
      </c>
      <c r="V35" s="19">
        <f t="shared" si="4"/>
        <v>0</v>
      </c>
      <c r="W35" s="32">
        <f t="shared" si="5"/>
        <v>-266.39999999999981</v>
      </c>
    </row>
    <row r="36" spans="1:30" ht="11.25" customHeight="1" x14ac:dyDescent="0.2">
      <c r="A36" s="76">
        <f t="shared" si="0"/>
        <v>4</v>
      </c>
      <c r="B36" s="77">
        <f t="shared" si="6"/>
        <v>45343</v>
      </c>
      <c r="C36" s="73"/>
      <c r="D36" s="73"/>
      <c r="E36" s="73"/>
      <c r="F36" s="73"/>
      <c r="G36" s="73"/>
      <c r="H36" s="73"/>
      <c r="I36" s="73"/>
      <c r="J36" s="73">
        <f t="shared" si="1"/>
        <v>0</v>
      </c>
      <c r="K36" s="73">
        <f t="shared" si="1"/>
        <v>0</v>
      </c>
      <c r="L36" s="74">
        <f t="shared" si="1"/>
        <v>-273.3599999999999</v>
      </c>
      <c r="M36" s="78"/>
      <c r="N36" s="73">
        <f t="shared" si="2"/>
        <v>0</v>
      </c>
      <c r="O36" s="73">
        <f t="shared" si="2"/>
        <v>0</v>
      </c>
      <c r="P36" s="73">
        <f t="shared" si="2"/>
        <v>0</v>
      </c>
      <c r="Q36" s="73">
        <f t="shared" si="2"/>
        <v>0</v>
      </c>
      <c r="R36" s="73">
        <f t="shared" si="2"/>
        <v>0</v>
      </c>
      <c r="S36" s="73">
        <f t="shared" si="2"/>
        <v>0</v>
      </c>
      <c r="T36" s="73">
        <f t="shared" si="2"/>
        <v>0</v>
      </c>
      <c r="U36" s="73">
        <f t="shared" si="3"/>
        <v>0</v>
      </c>
      <c r="V36" s="19">
        <f t="shared" si="4"/>
        <v>0</v>
      </c>
      <c r="W36" s="32">
        <f t="shared" si="5"/>
        <v>-273.5999999999998</v>
      </c>
    </row>
    <row r="37" spans="1:30" ht="11.25" customHeight="1" x14ac:dyDescent="0.2">
      <c r="A37" s="76">
        <f t="shared" si="0"/>
        <v>5</v>
      </c>
      <c r="B37" s="77">
        <f t="shared" si="6"/>
        <v>45344</v>
      </c>
      <c r="C37" s="73"/>
      <c r="D37" s="73"/>
      <c r="E37" s="73"/>
      <c r="F37" s="73"/>
      <c r="G37" s="73"/>
      <c r="H37" s="73"/>
      <c r="I37" s="73"/>
      <c r="J37" s="73">
        <f t="shared" si="1"/>
        <v>0</v>
      </c>
      <c r="K37" s="73">
        <f t="shared" si="1"/>
        <v>0</v>
      </c>
      <c r="L37" s="74">
        <f t="shared" si="1"/>
        <v>-280.47999999999985</v>
      </c>
      <c r="M37" s="78"/>
      <c r="N37" s="73">
        <f t="shared" si="2"/>
        <v>0</v>
      </c>
      <c r="O37" s="73">
        <f t="shared" si="2"/>
        <v>0</v>
      </c>
      <c r="P37" s="73">
        <f t="shared" si="2"/>
        <v>0</v>
      </c>
      <c r="Q37" s="73">
        <f t="shared" si="2"/>
        <v>0</v>
      </c>
      <c r="R37" s="73">
        <f t="shared" si="2"/>
        <v>0</v>
      </c>
      <c r="S37" s="73">
        <f t="shared" si="2"/>
        <v>0</v>
      </c>
      <c r="T37" s="73">
        <f t="shared" si="2"/>
        <v>0</v>
      </c>
      <c r="U37" s="73">
        <f t="shared" si="3"/>
        <v>0</v>
      </c>
      <c r="V37" s="19">
        <f t="shared" si="4"/>
        <v>0</v>
      </c>
      <c r="W37" s="32">
        <f t="shared" si="5"/>
        <v>-280.79999999999978</v>
      </c>
    </row>
    <row r="38" spans="1:30" ht="11.25" customHeight="1" x14ac:dyDescent="0.2">
      <c r="A38" s="76">
        <f t="shared" si="0"/>
        <v>6</v>
      </c>
      <c r="B38" s="77">
        <f t="shared" si="6"/>
        <v>45345</v>
      </c>
      <c r="C38" s="73"/>
      <c r="D38" s="73"/>
      <c r="E38" s="73"/>
      <c r="F38" s="73"/>
      <c r="G38" s="73"/>
      <c r="H38" s="73"/>
      <c r="I38" s="73"/>
      <c r="J38" s="73">
        <f t="shared" si="1"/>
        <v>0</v>
      </c>
      <c r="K38" s="73">
        <f t="shared" si="1"/>
        <v>0</v>
      </c>
      <c r="L38" s="74">
        <f t="shared" si="1"/>
        <v>-287.99999999999989</v>
      </c>
      <c r="M38" s="78"/>
      <c r="N38" s="73">
        <f t="shared" si="2"/>
        <v>0</v>
      </c>
      <c r="O38" s="73">
        <f t="shared" si="2"/>
        <v>0</v>
      </c>
      <c r="P38" s="73">
        <f t="shared" si="2"/>
        <v>0</v>
      </c>
      <c r="Q38" s="73">
        <f t="shared" si="2"/>
        <v>0</v>
      </c>
      <c r="R38" s="73">
        <f t="shared" si="2"/>
        <v>0</v>
      </c>
      <c r="S38" s="73">
        <f t="shared" si="2"/>
        <v>0</v>
      </c>
      <c r="T38" s="73">
        <f t="shared" si="2"/>
        <v>0</v>
      </c>
      <c r="U38" s="73">
        <f t="shared" si="3"/>
        <v>0</v>
      </c>
      <c r="V38" s="19">
        <f t="shared" si="4"/>
        <v>0</v>
      </c>
      <c r="W38" s="32">
        <f t="shared" si="5"/>
        <v>-287.99999999999977</v>
      </c>
    </row>
    <row r="39" spans="1:30" ht="11.25" customHeight="1" x14ac:dyDescent="0.2">
      <c r="A39" s="76">
        <f t="shared" si="0"/>
        <v>7</v>
      </c>
      <c r="B39" s="77">
        <f t="shared" si="6"/>
        <v>45346</v>
      </c>
      <c r="C39" s="73"/>
      <c r="D39" s="73"/>
      <c r="E39" s="73"/>
      <c r="F39" s="73"/>
      <c r="G39" s="73"/>
      <c r="H39" s="73"/>
      <c r="I39" s="73"/>
      <c r="J39" s="73">
        <f t="shared" si="1"/>
        <v>0</v>
      </c>
      <c r="K39" s="73">
        <f t="shared" si="1"/>
        <v>0</v>
      </c>
      <c r="L39" s="74">
        <f t="shared" si="1"/>
        <v>-287.99999999999989</v>
      </c>
      <c r="M39" s="78"/>
      <c r="N39" s="73">
        <f t="shared" si="2"/>
        <v>0</v>
      </c>
      <c r="O39" s="73">
        <f t="shared" si="2"/>
        <v>0</v>
      </c>
      <c r="P39" s="73">
        <f t="shared" si="2"/>
        <v>0</v>
      </c>
      <c r="Q39" s="73">
        <f t="shared" si="2"/>
        <v>0</v>
      </c>
      <c r="R39" s="73">
        <f t="shared" si="2"/>
        <v>0</v>
      </c>
      <c r="S39" s="73">
        <f t="shared" si="2"/>
        <v>0</v>
      </c>
      <c r="T39" s="73">
        <f t="shared" si="2"/>
        <v>0</v>
      </c>
      <c r="U39" s="73">
        <f t="shared" si="3"/>
        <v>0</v>
      </c>
      <c r="V39" s="19">
        <f t="shared" si="4"/>
        <v>0</v>
      </c>
      <c r="W39" s="32">
        <f t="shared" si="5"/>
        <v>-287.99999999999977</v>
      </c>
    </row>
    <row r="40" spans="1:30" ht="11.25" customHeight="1" x14ac:dyDescent="0.2">
      <c r="A40" s="76">
        <f t="shared" si="0"/>
        <v>1</v>
      </c>
      <c r="B40" s="77">
        <f t="shared" si="6"/>
        <v>45347</v>
      </c>
      <c r="C40" s="73"/>
      <c r="D40" s="73"/>
      <c r="E40" s="73"/>
      <c r="F40" s="73"/>
      <c r="G40" s="73"/>
      <c r="H40" s="73"/>
      <c r="I40" s="73"/>
      <c r="J40" s="73">
        <f t="shared" si="1"/>
        <v>0</v>
      </c>
      <c r="K40" s="73">
        <f t="shared" si="1"/>
        <v>0</v>
      </c>
      <c r="L40" s="74">
        <f t="shared" si="1"/>
        <v>-287.99999999999989</v>
      </c>
      <c r="M40" s="78"/>
      <c r="N40" s="73">
        <f t="shared" si="2"/>
        <v>0</v>
      </c>
      <c r="O40" s="73">
        <f t="shared" si="2"/>
        <v>0</v>
      </c>
      <c r="P40" s="73">
        <f t="shared" si="2"/>
        <v>0</v>
      </c>
      <c r="Q40" s="73">
        <f t="shared" si="2"/>
        <v>0</v>
      </c>
      <c r="R40" s="73">
        <f t="shared" si="2"/>
        <v>0</v>
      </c>
      <c r="S40" s="73">
        <f t="shared" si="2"/>
        <v>0</v>
      </c>
      <c r="T40" s="73">
        <f t="shared" si="2"/>
        <v>0</v>
      </c>
      <c r="U40" s="73">
        <f t="shared" si="3"/>
        <v>0</v>
      </c>
      <c r="V40" s="19">
        <f t="shared" si="4"/>
        <v>0</v>
      </c>
      <c r="W40" s="32">
        <f t="shared" si="5"/>
        <v>-287.99999999999977</v>
      </c>
    </row>
    <row r="41" spans="1:30" ht="11.25" customHeight="1" x14ac:dyDescent="0.2">
      <c r="A41" s="76">
        <f t="shared" si="0"/>
        <v>2</v>
      </c>
      <c r="B41" s="77">
        <f t="shared" si="6"/>
        <v>45348</v>
      </c>
      <c r="C41" s="73"/>
      <c r="D41" s="73"/>
      <c r="E41" s="73"/>
      <c r="F41" s="73"/>
      <c r="G41" s="73"/>
      <c r="H41" s="73"/>
      <c r="I41" s="73"/>
      <c r="J41" s="73">
        <f t="shared" si="1"/>
        <v>0</v>
      </c>
      <c r="K41" s="73">
        <f t="shared" si="1"/>
        <v>0</v>
      </c>
      <c r="L41" s="74">
        <f t="shared" si="1"/>
        <v>-295.11999999999983</v>
      </c>
      <c r="M41" s="78"/>
      <c r="N41" s="73">
        <f t="shared" si="2"/>
        <v>0</v>
      </c>
      <c r="O41" s="73">
        <f t="shared" si="2"/>
        <v>0</v>
      </c>
      <c r="P41" s="73">
        <f t="shared" si="2"/>
        <v>0</v>
      </c>
      <c r="Q41" s="73">
        <f t="shared" si="2"/>
        <v>0</v>
      </c>
      <c r="R41" s="73">
        <f t="shared" si="2"/>
        <v>0</v>
      </c>
      <c r="S41" s="73">
        <f t="shared" si="2"/>
        <v>0</v>
      </c>
      <c r="T41" s="73">
        <f t="shared" si="2"/>
        <v>0</v>
      </c>
      <c r="U41" s="73">
        <f t="shared" si="3"/>
        <v>0</v>
      </c>
      <c r="V41" s="19">
        <f t="shared" si="4"/>
        <v>0</v>
      </c>
      <c r="W41" s="32">
        <f t="shared" si="5"/>
        <v>-295.19999999999976</v>
      </c>
    </row>
    <row r="42" spans="1:30" ht="11.25" customHeight="1" x14ac:dyDescent="0.2">
      <c r="A42" s="76">
        <f t="shared" si="0"/>
        <v>3</v>
      </c>
      <c r="B42" s="77">
        <f t="shared" si="6"/>
        <v>45349</v>
      </c>
      <c r="C42" s="73"/>
      <c r="D42" s="73"/>
      <c r="E42" s="73"/>
      <c r="F42" s="73"/>
      <c r="G42" s="73"/>
      <c r="H42" s="73"/>
      <c r="I42" s="73"/>
      <c r="J42" s="73">
        <f t="shared" si="1"/>
        <v>0</v>
      </c>
      <c r="K42" s="73">
        <f t="shared" si="1"/>
        <v>0</v>
      </c>
      <c r="L42" s="74">
        <f t="shared" si="1"/>
        <v>-302.23999999999984</v>
      </c>
      <c r="M42" s="78"/>
      <c r="N42" s="73">
        <f t="shared" si="2"/>
        <v>0</v>
      </c>
      <c r="O42" s="73">
        <f t="shared" si="2"/>
        <v>0</v>
      </c>
      <c r="P42" s="73">
        <f t="shared" si="2"/>
        <v>0</v>
      </c>
      <c r="Q42" s="73">
        <f t="shared" si="2"/>
        <v>0</v>
      </c>
      <c r="R42" s="73">
        <f t="shared" si="2"/>
        <v>0</v>
      </c>
      <c r="S42" s="73">
        <f t="shared" si="2"/>
        <v>0</v>
      </c>
      <c r="T42" s="73">
        <f t="shared" si="2"/>
        <v>0</v>
      </c>
      <c r="U42" s="73">
        <f t="shared" si="3"/>
        <v>0</v>
      </c>
      <c r="V42" s="19">
        <f t="shared" si="4"/>
        <v>0</v>
      </c>
      <c r="W42" s="32">
        <f t="shared" si="5"/>
        <v>-302.39999999999975</v>
      </c>
    </row>
    <row r="43" spans="1:30" ht="11.25" customHeight="1" x14ac:dyDescent="0.2">
      <c r="A43" s="76">
        <f t="shared" si="0"/>
        <v>4</v>
      </c>
      <c r="B43" s="77">
        <f t="shared" si="6"/>
        <v>45350</v>
      </c>
      <c r="C43" s="73"/>
      <c r="D43" s="73"/>
      <c r="E43" s="73"/>
      <c r="F43" s="73"/>
      <c r="G43" s="73"/>
      <c r="H43" s="73"/>
      <c r="I43" s="73"/>
      <c r="J43" s="73">
        <f t="shared" si="1"/>
        <v>0</v>
      </c>
      <c r="K43" s="73">
        <f t="shared" si="1"/>
        <v>0</v>
      </c>
      <c r="L43" s="74">
        <f t="shared" si="1"/>
        <v>-309.35999999999984</v>
      </c>
      <c r="M43" s="78"/>
      <c r="N43" s="73">
        <f t="shared" si="2"/>
        <v>0</v>
      </c>
      <c r="O43" s="73">
        <f t="shared" si="2"/>
        <v>0</v>
      </c>
      <c r="P43" s="73">
        <f t="shared" si="2"/>
        <v>0</v>
      </c>
      <c r="Q43" s="73">
        <f t="shared" si="2"/>
        <v>0</v>
      </c>
      <c r="R43" s="73">
        <f t="shared" si="2"/>
        <v>0</v>
      </c>
      <c r="S43" s="73">
        <f t="shared" si="2"/>
        <v>0</v>
      </c>
      <c r="T43" s="73">
        <f t="shared" si="2"/>
        <v>0</v>
      </c>
      <c r="U43" s="73">
        <f t="shared" si="3"/>
        <v>0</v>
      </c>
      <c r="V43" s="19">
        <f t="shared" si="4"/>
        <v>0</v>
      </c>
      <c r="W43" s="32">
        <f t="shared" si="5"/>
        <v>-309.59999999999974</v>
      </c>
    </row>
    <row r="44" spans="1:30" ht="11.25" customHeight="1" x14ac:dyDescent="0.2">
      <c r="A44" s="76">
        <f t="shared" ref="A44" si="7">WEEKDAY(B44,1)</f>
        <v>5</v>
      </c>
      <c r="B44" s="77">
        <f t="shared" si="6"/>
        <v>45351</v>
      </c>
      <c r="C44" s="73"/>
      <c r="D44" s="73"/>
      <c r="E44" s="73"/>
      <c r="F44" s="73"/>
      <c r="G44" s="73"/>
      <c r="H44" s="73"/>
      <c r="I44" s="73"/>
      <c r="J44" s="73">
        <f t="shared" ref="J44" si="8">(U44-TRUNC(U44,0))*0.6+TRUNC(U44)</f>
        <v>0</v>
      </c>
      <c r="K44" s="73">
        <f t="shared" ref="K44" si="9">(V44-TRUNC(V44,0))*0.6+TRUNC(V44)</f>
        <v>0</v>
      </c>
      <c r="L44" s="74">
        <f t="shared" ref="L44" si="10">(W44-TRUNC(W44,0))*0.6+TRUNC(W44)</f>
        <v>-316.47999999999985</v>
      </c>
      <c r="M44" s="78"/>
      <c r="N44" s="73">
        <f t="shared" ref="N44" si="11">(C44-TRUNC(C44,0))/0.6+TRUNC(C44)</f>
        <v>0</v>
      </c>
      <c r="O44" s="73">
        <f t="shared" ref="O44" si="12">(D44-TRUNC(D44,0))/0.6+TRUNC(D44)</f>
        <v>0</v>
      </c>
      <c r="P44" s="73">
        <f t="shared" ref="P44" si="13">(E44-TRUNC(E44,0))/0.6+TRUNC(E44)</f>
        <v>0</v>
      </c>
      <c r="Q44" s="73">
        <f t="shared" ref="Q44" si="14">(F44-TRUNC(F44,0))/0.6+TRUNC(F44)</f>
        <v>0</v>
      </c>
      <c r="R44" s="73">
        <f t="shared" ref="R44" si="15">(G44-TRUNC(G44,0))/0.6+TRUNC(G44)</f>
        <v>0</v>
      </c>
      <c r="S44" s="73">
        <f t="shared" ref="S44" si="16">(H44-TRUNC(H44,0))/0.6+TRUNC(H44)</f>
        <v>0</v>
      </c>
      <c r="T44" s="73">
        <f t="shared" ref="T44" si="17">(I44-TRUNC(I44,0))/0.6+TRUNC(I44)</f>
        <v>0</v>
      </c>
      <c r="U44" s="73">
        <f t="shared" ref="U44" si="18">O44-N44+Q44-P44+S44-R44+T44</f>
        <v>0</v>
      </c>
      <c r="V44" s="19">
        <f t="shared" ref="V44" si="19">V43+U44</f>
        <v>0</v>
      </c>
      <c r="W44" s="32">
        <f t="shared" ref="W44" si="20">IF(OR(WEEKDAY(B44)=1,WEEKDAY(B44)=7),U44+W43,(U44-($F$9/5))+W43)</f>
        <v>-316.79999999999973</v>
      </c>
    </row>
    <row r="45" spans="1:30" ht="11.25" customHeight="1" thickBot="1" x14ac:dyDescent="0.25"/>
    <row r="46" spans="1:30" ht="11.25" customHeight="1" thickBot="1" x14ac:dyDescent="0.25">
      <c r="A46" s="5" t="s">
        <v>58</v>
      </c>
      <c r="C46" s="38">
        <f>L43</f>
        <v>-309.35999999999984</v>
      </c>
      <c r="E46" t="s">
        <v>59</v>
      </c>
      <c r="I46" s="20">
        <f>(U9/12)/((F9*4.35)+C46)</f>
        <v>-21.820720956620431</v>
      </c>
      <c r="J46" s="39" t="s">
        <v>60</v>
      </c>
      <c r="K46" s="40">
        <f>I46/U10</f>
        <v>-1.0247446975648087</v>
      </c>
      <c r="L46" t="s">
        <v>61</v>
      </c>
      <c r="U46" s="42">
        <f>C46*U10</f>
        <v>-6587.453685958857</v>
      </c>
      <c r="X46" t="s">
        <v>62</v>
      </c>
    </row>
    <row r="47" spans="1:30" ht="11.25" customHeight="1" x14ac:dyDescent="0.2">
      <c r="C47" s="20"/>
      <c r="D47" s="39"/>
      <c r="E47" s="40"/>
      <c r="J47" s="41"/>
    </row>
    <row r="48" spans="1:30" ht="11.25" customHeight="1" x14ac:dyDescent="0.2">
      <c r="A48" s="14" t="s">
        <v>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">
      <c r="A49" s="14" t="s">
        <v>73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">
      <c r="A50" s="14" t="s">
        <v>74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A16:K44 M16:U44">
    <cfRule type="expression" dxfId="55" priority="1" stopIfTrue="1">
      <formula>IF(($A16=7),TRUE,FALSE)</formula>
    </cfRule>
    <cfRule type="expression" dxfId="54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/>
  </sheetPr>
  <dimension ref="A1:AD52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'Feb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45352</v>
      </c>
      <c r="C12" s="14"/>
      <c r="D12" s="14"/>
      <c r="E12" s="14"/>
      <c r="F12" s="23"/>
      <c r="G12" s="14"/>
      <c r="H12" s="23"/>
      <c r="I12" s="24" t="s">
        <v>19</v>
      </c>
      <c r="J12" s="25">
        <f>'Feb 24'!C46</f>
        <v>-309.35999999999984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-309.59999999999974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6</v>
      </c>
      <c r="B16" s="68">
        <f>B12</f>
        <v>45352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-316.47999999999985</v>
      </c>
      <c r="M16" s="71"/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-316.79999999999973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7</v>
      </c>
      <c r="B17" s="68">
        <f t="shared" ref="B17:B46" si="6">B16+1</f>
        <v>45353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-316.47999999999985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-316.79999999999973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1</v>
      </c>
      <c r="B18" s="68">
        <f t="shared" si="6"/>
        <v>45354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-316.47999999999985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-316.79999999999973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2</v>
      </c>
      <c r="B19" s="68">
        <f t="shared" si="6"/>
        <v>45355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-323.99999999999983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-323.99999999999972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3</v>
      </c>
      <c r="B20" s="68">
        <f t="shared" si="6"/>
        <v>45356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-331.11999999999983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-331.1999999999997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4</v>
      </c>
      <c r="B21" s="68">
        <f t="shared" si="6"/>
        <v>45357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-338.23999999999984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-338.39999999999969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5</v>
      </c>
      <c r="B22" s="68">
        <f t="shared" si="6"/>
        <v>45358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-345.35999999999979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-345.59999999999968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6</v>
      </c>
      <c r="B23" s="68">
        <f t="shared" si="6"/>
        <v>45359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-352.47999999999979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-352.79999999999967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7</v>
      </c>
      <c r="B24" s="68">
        <f t="shared" si="6"/>
        <v>45360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-352.47999999999979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-352.79999999999967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1</v>
      </c>
      <c r="B25" s="68">
        <f t="shared" si="6"/>
        <v>45361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-352.47999999999979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-352.79999999999967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2</v>
      </c>
      <c r="B26" s="68">
        <f t="shared" si="6"/>
        <v>45362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-359.99999999999977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-359.99999999999966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3</v>
      </c>
      <c r="B27" s="68">
        <f t="shared" si="6"/>
        <v>45363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-367.11999999999978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-367.19999999999965</v>
      </c>
    </row>
    <row r="28" spans="1:30" ht="11.25" customHeight="1" x14ac:dyDescent="0.2">
      <c r="A28" s="67">
        <f t="shared" si="0"/>
        <v>4</v>
      </c>
      <c r="B28" s="68">
        <f t="shared" si="6"/>
        <v>45364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-374.23999999999978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-374.39999999999964</v>
      </c>
      <c r="X28" s="8" t="s">
        <v>76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5</v>
      </c>
      <c r="B29" s="68">
        <f t="shared" si="6"/>
        <v>45365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-381.35999999999979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-381.59999999999962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6</v>
      </c>
      <c r="B30" s="68">
        <f t="shared" si="6"/>
        <v>45366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-388.47999999999979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-388.79999999999961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7">
        <f t="shared" si="0"/>
        <v>7</v>
      </c>
      <c r="B31" s="68">
        <f t="shared" si="6"/>
        <v>45367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-388.47999999999979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-388.79999999999961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49">
        <v>9</v>
      </c>
      <c r="AD31" s="49">
        <v>10</v>
      </c>
    </row>
    <row r="32" spans="1:30" ht="11.25" customHeight="1" x14ac:dyDescent="0.2">
      <c r="A32" s="67">
        <f t="shared" si="0"/>
        <v>1</v>
      </c>
      <c r="B32" s="68">
        <f t="shared" si="6"/>
        <v>45368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-388.47999999999979</v>
      </c>
      <c r="M32" s="71" t="s">
        <v>77</v>
      </c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-388.79999999999961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49">
        <v>16</v>
      </c>
      <c r="AD32" s="49">
        <v>17</v>
      </c>
    </row>
    <row r="33" spans="1:30" ht="11.25" customHeight="1" x14ac:dyDescent="0.2">
      <c r="A33" s="67">
        <f t="shared" si="0"/>
        <v>2</v>
      </c>
      <c r="B33" s="68">
        <f t="shared" si="6"/>
        <v>45369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-395.99999999999977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-395.9999999999996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49">
        <v>23</v>
      </c>
      <c r="AD33" s="49">
        <v>24</v>
      </c>
    </row>
    <row r="34" spans="1:30" ht="11.25" customHeight="1" x14ac:dyDescent="0.2">
      <c r="A34" s="67">
        <f t="shared" si="0"/>
        <v>3</v>
      </c>
      <c r="B34" s="68">
        <f t="shared" si="6"/>
        <v>45370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-403.11999999999978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-403.19999999999959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49">
        <v>30</v>
      </c>
      <c r="AD34" s="49">
        <v>31</v>
      </c>
    </row>
    <row r="35" spans="1:30" ht="11.25" customHeight="1" x14ac:dyDescent="0.2">
      <c r="A35" s="67">
        <f t="shared" si="0"/>
        <v>4</v>
      </c>
      <c r="B35" s="68">
        <f t="shared" si="6"/>
        <v>45371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-410.23999999999972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-410.39999999999958</v>
      </c>
      <c r="X35" s="48"/>
      <c r="Y35" s="48"/>
      <c r="Z35" s="48"/>
      <c r="AA35" s="48"/>
      <c r="AB35" s="48"/>
      <c r="AC35" s="48"/>
      <c r="AD35" s="48"/>
    </row>
    <row r="36" spans="1:30" ht="11.25" customHeight="1" x14ac:dyDescent="0.2">
      <c r="A36" s="67">
        <f t="shared" si="0"/>
        <v>5</v>
      </c>
      <c r="B36" s="68">
        <f t="shared" si="6"/>
        <v>45372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-417.35999999999973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-417.59999999999957</v>
      </c>
    </row>
    <row r="37" spans="1:30" ht="11.25" customHeight="1" x14ac:dyDescent="0.2">
      <c r="A37" s="67">
        <f t="shared" si="0"/>
        <v>6</v>
      </c>
      <c r="B37" s="68">
        <f t="shared" si="6"/>
        <v>45373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-424.47999999999973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-424.79999999999956</v>
      </c>
    </row>
    <row r="38" spans="1:30" ht="11.25" customHeight="1" x14ac:dyDescent="0.2">
      <c r="A38" s="67">
        <f t="shared" si="0"/>
        <v>7</v>
      </c>
      <c r="B38" s="68">
        <f t="shared" si="6"/>
        <v>45374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-424.47999999999973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-424.79999999999956</v>
      </c>
    </row>
    <row r="39" spans="1:30" ht="11.25" customHeight="1" x14ac:dyDescent="0.2">
      <c r="A39" s="67">
        <f t="shared" si="0"/>
        <v>1</v>
      </c>
      <c r="B39" s="68">
        <f t="shared" si="6"/>
        <v>45375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-424.47999999999973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-424.79999999999956</v>
      </c>
    </row>
    <row r="40" spans="1:30" ht="11.25" customHeight="1" x14ac:dyDescent="0.2">
      <c r="A40" s="67">
        <f t="shared" si="0"/>
        <v>2</v>
      </c>
      <c r="B40" s="68">
        <f t="shared" si="6"/>
        <v>45376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-431.99999999999972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-431.99999999999955</v>
      </c>
    </row>
    <row r="41" spans="1:30" ht="11.25" customHeight="1" x14ac:dyDescent="0.2">
      <c r="A41" s="67">
        <f t="shared" si="0"/>
        <v>3</v>
      </c>
      <c r="B41" s="68">
        <f t="shared" si="6"/>
        <v>45377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-439.11999999999972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-439.19999999999953</v>
      </c>
    </row>
    <row r="42" spans="1:30" ht="11.25" customHeight="1" x14ac:dyDescent="0.2">
      <c r="A42" s="67">
        <f t="shared" si="0"/>
        <v>4</v>
      </c>
      <c r="B42" s="68">
        <f t="shared" si="6"/>
        <v>45378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-446.23999999999972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-446.39999999999952</v>
      </c>
    </row>
    <row r="43" spans="1:30" ht="11.25" customHeight="1" x14ac:dyDescent="0.2">
      <c r="A43" s="67">
        <f t="shared" si="0"/>
        <v>5</v>
      </c>
      <c r="B43" s="68">
        <f t="shared" si="6"/>
        <v>45379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-453.35999999999973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-453.59999999999951</v>
      </c>
    </row>
    <row r="44" spans="1:30" ht="11.25" customHeight="1" x14ac:dyDescent="0.2">
      <c r="A44" s="67">
        <f t="shared" si="0"/>
        <v>6</v>
      </c>
      <c r="B44" s="68">
        <f t="shared" si="6"/>
        <v>45380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-460.47999999999968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-460.7999999999995</v>
      </c>
    </row>
    <row r="45" spans="1:30" ht="11.25" customHeight="1" x14ac:dyDescent="0.2">
      <c r="A45" s="67">
        <f t="shared" si="0"/>
        <v>7</v>
      </c>
      <c r="B45" s="68">
        <f t="shared" si="6"/>
        <v>45381</v>
      </c>
      <c r="C45" s="69"/>
      <c r="D45" s="69"/>
      <c r="E45" s="69"/>
      <c r="F45" s="69"/>
      <c r="G45" s="69"/>
      <c r="H45" s="69"/>
      <c r="I45" s="69"/>
      <c r="J45" s="69">
        <f>(U45-TRUNC(U45,0))*0.6+TRUNC(U45)</f>
        <v>0</v>
      </c>
      <c r="K45" s="69">
        <f t="shared" si="1"/>
        <v>0</v>
      </c>
      <c r="L45" s="70">
        <f t="shared" si="1"/>
        <v>-460.47999999999968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-460.7999999999995</v>
      </c>
    </row>
    <row r="46" spans="1:30" ht="11.25" customHeight="1" x14ac:dyDescent="0.2">
      <c r="A46" s="67">
        <f t="shared" si="0"/>
        <v>1</v>
      </c>
      <c r="B46" s="68">
        <f t="shared" si="6"/>
        <v>45382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-460.47999999999968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-460.7999999999995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-460.47999999999968</v>
      </c>
      <c r="E48" t="s">
        <v>59</v>
      </c>
      <c r="I48" s="20">
        <f>(U9/12)/((F9*4.35)+C48)</f>
        <v>-10.969242244745747</v>
      </c>
      <c r="J48" s="39" t="s">
        <v>60</v>
      </c>
      <c r="K48" s="40">
        <f>I48/U10</f>
        <v>-0.51513755429774977</v>
      </c>
      <c r="L48" t="s">
        <v>61</v>
      </c>
      <c r="U48" s="42">
        <f>C48*U10</f>
        <v>-9805.3745581533931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78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79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M39">
    <cfRule type="expression" dxfId="53" priority="73" stopIfTrue="1">
      <formula>IF(($A45=7),TRUE,FALSE)</formula>
    </cfRule>
    <cfRule type="expression" dxfId="52" priority="74" stopIfTrue="1">
      <formula>IF(($A45=1),TRUE,FALSE)</formula>
    </cfRule>
  </conditionalFormatting>
  <conditionalFormatting sqref="M16:U38 A16:K46 N39:U40 M45:U46">
    <cfRule type="expression" dxfId="51" priority="7" stopIfTrue="1">
      <formula>IF(($A16=7),TRUE,FALSE)</formula>
    </cfRule>
    <cfRule type="expression" dxfId="50" priority="8" stopIfTrue="1">
      <formula>IF(($A16=1),TRUE,FALSE)</formula>
    </cfRule>
  </conditionalFormatting>
  <conditionalFormatting sqref="M41:U44 M40">
    <cfRule type="expression" dxfId="49" priority="1" stopIfTrue="1">
      <formula>IF(($A40=7),TRUE,FALSE)</formula>
    </cfRule>
    <cfRule type="expression" dxfId="48" priority="2" stopIfTrue="1">
      <formula>IF(($A40=1),TRUE,FALSE)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</sheetPr>
  <dimension ref="A1:AD50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H8" s="47"/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'Mar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45383</v>
      </c>
      <c r="C12" s="14"/>
      <c r="D12" s="14"/>
      <c r="E12" s="14"/>
      <c r="F12" s="23"/>
      <c r="G12" s="14"/>
      <c r="H12" s="23"/>
      <c r="I12" s="24" t="s">
        <v>19</v>
      </c>
      <c r="J12" s="25">
        <f>'Mar 24'!C48</f>
        <v>-460.47999999999968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-460.79999999999944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5" si="0">WEEKDAY(B16,1)</f>
        <v>2</v>
      </c>
      <c r="B16" s="68">
        <f>B12</f>
        <v>45383</v>
      </c>
      <c r="C16" s="69"/>
      <c r="D16" s="69"/>
      <c r="E16" s="69"/>
      <c r="F16" s="69"/>
      <c r="G16" s="69"/>
      <c r="H16" s="69"/>
      <c r="I16" s="69"/>
      <c r="J16" s="69">
        <f t="shared" ref="J16:L45" si="1">(U16-TRUNC(U16,0))*0.6+TRUNC(U16)</f>
        <v>0</v>
      </c>
      <c r="K16" s="69">
        <f t="shared" si="1"/>
        <v>0</v>
      </c>
      <c r="L16" s="70">
        <f t="shared" si="1"/>
        <v>-467.59999999999968</v>
      </c>
      <c r="M16" s="71"/>
      <c r="N16" s="69">
        <f t="shared" ref="N16:T45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-467.99999999999943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3</v>
      </c>
      <c r="B17" s="68">
        <f t="shared" ref="B17:B45" si="6">B16+1</f>
        <v>45384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-475.11999999999966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-475.19999999999942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4</v>
      </c>
      <c r="B18" s="68">
        <f t="shared" si="6"/>
        <v>45385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-482.23999999999967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-482.39999999999941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5</v>
      </c>
      <c r="B19" s="68">
        <f t="shared" si="6"/>
        <v>45386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-489.35999999999962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-489.5999999999994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6</v>
      </c>
      <c r="B20" s="68">
        <f t="shared" si="6"/>
        <v>45387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-496.47999999999962</v>
      </c>
      <c r="M20" s="71" t="s">
        <v>111</v>
      </c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>(I20-TRUNC(I20,0))/0.6+TRUNC(I20)</f>
        <v>0</v>
      </c>
      <c r="U20" s="69">
        <f t="shared" si="3"/>
        <v>0</v>
      </c>
      <c r="V20" s="19">
        <f t="shared" si="4"/>
        <v>0</v>
      </c>
      <c r="W20" s="32">
        <f t="shared" si="5"/>
        <v>-496.79999999999939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7</v>
      </c>
      <c r="B21" s="68">
        <f t="shared" si="6"/>
        <v>45388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-496.47999999999962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-496.79999999999939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1</v>
      </c>
      <c r="B22" s="68">
        <f t="shared" si="6"/>
        <v>45389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-496.47999999999962</v>
      </c>
      <c r="M22" s="71" t="s">
        <v>112</v>
      </c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-496.79999999999939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2</v>
      </c>
      <c r="B23" s="68">
        <f t="shared" si="6"/>
        <v>45390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-503.59999999999962</v>
      </c>
      <c r="M23" s="71" t="s">
        <v>81</v>
      </c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-503.99999999999937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3</v>
      </c>
      <c r="B24" s="68">
        <f t="shared" si="6"/>
        <v>45391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-511.11999999999961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-511.19999999999936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4</v>
      </c>
      <c r="B25" s="68">
        <f t="shared" si="6"/>
        <v>45392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-518.23999999999967</v>
      </c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-518.39999999999941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5</v>
      </c>
      <c r="B26" s="68">
        <f t="shared" si="6"/>
        <v>45393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-525.35999999999967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-525.59999999999945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6</v>
      </c>
      <c r="B27" s="68">
        <f t="shared" si="6"/>
        <v>45394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-532.47999999999968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-532.7999999999995</v>
      </c>
    </row>
    <row r="28" spans="1:30" s="46" customFormat="1" ht="11.25" customHeight="1" x14ac:dyDescent="0.2">
      <c r="A28" s="67">
        <f t="shared" si="0"/>
        <v>7</v>
      </c>
      <c r="B28" s="68">
        <f t="shared" si="6"/>
        <v>45395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-532.47999999999968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45">
        <f t="shared" si="4"/>
        <v>0</v>
      </c>
      <c r="W28" s="61">
        <f t="shared" si="5"/>
        <v>-532.7999999999995</v>
      </c>
      <c r="X28" s="62" t="s">
        <v>80</v>
      </c>
      <c r="Y28" s="63"/>
      <c r="Z28" s="63"/>
      <c r="AA28" s="63"/>
      <c r="AB28" s="63"/>
      <c r="AC28" s="63"/>
      <c r="AD28" s="64"/>
    </row>
    <row r="29" spans="1:30" ht="11.25" customHeight="1" x14ac:dyDescent="0.2">
      <c r="A29" s="67">
        <f t="shared" si="0"/>
        <v>1</v>
      </c>
      <c r="B29" s="68">
        <f t="shared" si="6"/>
        <v>45396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-532.47999999999968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-532.7999999999995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2</v>
      </c>
      <c r="B30" s="68">
        <f t="shared" si="6"/>
        <v>45397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-539.99999999999977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-539.99999999999955</v>
      </c>
      <c r="X30" s="54">
        <v>1</v>
      </c>
      <c r="Y30" s="54">
        <v>2</v>
      </c>
      <c r="Z30" s="54">
        <v>3</v>
      </c>
      <c r="AA30" s="54">
        <v>4</v>
      </c>
      <c r="AB30" s="54">
        <v>5</v>
      </c>
      <c r="AC30" s="49">
        <v>6</v>
      </c>
      <c r="AD30" s="49">
        <v>7</v>
      </c>
    </row>
    <row r="31" spans="1:30" ht="11.25" customHeight="1" x14ac:dyDescent="0.2">
      <c r="A31" s="67">
        <f t="shared" si="0"/>
        <v>3</v>
      </c>
      <c r="B31" s="68">
        <f t="shared" si="6"/>
        <v>45398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-547.11999999999978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-547.19999999999959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49">
        <v>13</v>
      </c>
      <c r="AD31" s="49">
        <v>14</v>
      </c>
    </row>
    <row r="32" spans="1:30" ht="11.25" customHeight="1" x14ac:dyDescent="0.2">
      <c r="A32" s="67">
        <f t="shared" si="0"/>
        <v>4</v>
      </c>
      <c r="B32" s="68">
        <f t="shared" si="6"/>
        <v>45399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-554.23999999999978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-554.39999999999964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49">
        <v>20</v>
      </c>
      <c r="AD32" s="49">
        <v>21</v>
      </c>
    </row>
    <row r="33" spans="1:30" ht="11.25" customHeight="1" x14ac:dyDescent="0.2">
      <c r="A33" s="67">
        <f t="shared" si="0"/>
        <v>5</v>
      </c>
      <c r="B33" s="68">
        <f t="shared" si="6"/>
        <v>45400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-561.35999999999979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>(I33-TRUNC(I33,0))/0.6+TRUNC(I33)</f>
        <v>0</v>
      </c>
      <c r="U33" s="69">
        <f t="shared" si="3"/>
        <v>0</v>
      </c>
      <c r="V33" s="19">
        <f t="shared" si="4"/>
        <v>0</v>
      </c>
      <c r="W33" s="32">
        <f t="shared" si="5"/>
        <v>-561.59999999999968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49">
        <v>27</v>
      </c>
      <c r="AD33" s="49">
        <v>28</v>
      </c>
    </row>
    <row r="34" spans="1:30" ht="11.25" customHeight="1" x14ac:dyDescent="0.2">
      <c r="A34" s="67">
        <f t="shared" si="0"/>
        <v>6</v>
      </c>
      <c r="B34" s="68">
        <f t="shared" si="6"/>
        <v>45401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-568.47999999999979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-568.79999999999973</v>
      </c>
      <c r="X34" s="1">
        <v>24</v>
      </c>
      <c r="Y34" s="1">
        <v>25</v>
      </c>
      <c r="Z34" s="1">
        <v>26</v>
      </c>
      <c r="AA34" s="1">
        <v>27</v>
      </c>
      <c r="AB34" s="1">
        <v>28</v>
      </c>
      <c r="AC34" s="49">
        <v>29</v>
      </c>
      <c r="AD34" s="49">
        <v>30</v>
      </c>
    </row>
    <row r="35" spans="1:30" ht="11.25" customHeight="1" x14ac:dyDescent="0.2">
      <c r="A35" s="67">
        <f t="shared" si="0"/>
        <v>7</v>
      </c>
      <c r="B35" s="68">
        <f t="shared" si="6"/>
        <v>45402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-568.47999999999979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-568.79999999999973</v>
      </c>
      <c r="X35" s="1"/>
      <c r="Y35" s="1"/>
      <c r="Z35" s="1"/>
      <c r="AA35" s="1"/>
      <c r="AB35" s="1"/>
      <c r="AC35" s="49"/>
      <c r="AD35" s="49"/>
    </row>
    <row r="36" spans="1:30" ht="11.25" customHeight="1" x14ac:dyDescent="0.2">
      <c r="A36" s="67">
        <f t="shared" si="0"/>
        <v>1</v>
      </c>
      <c r="B36" s="68">
        <f t="shared" si="6"/>
        <v>45403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-568.47999999999979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-568.79999999999973</v>
      </c>
    </row>
    <row r="37" spans="1:30" ht="11.25" customHeight="1" x14ac:dyDescent="0.2">
      <c r="A37" s="67">
        <f t="shared" si="0"/>
        <v>2</v>
      </c>
      <c r="B37" s="68">
        <f t="shared" si="6"/>
        <v>45404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-575.99999999999989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-575.99999999999977</v>
      </c>
    </row>
    <row r="38" spans="1:30" ht="11.25" customHeight="1" x14ac:dyDescent="0.2">
      <c r="A38" s="67">
        <f t="shared" si="0"/>
        <v>3</v>
      </c>
      <c r="B38" s="68">
        <f t="shared" si="6"/>
        <v>45405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-583.11999999999989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-583.19999999999982</v>
      </c>
    </row>
    <row r="39" spans="1:30" ht="11.25" customHeight="1" x14ac:dyDescent="0.2">
      <c r="A39" s="67">
        <f t="shared" si="0"/>
        <v>4</v>
      </c>
      <c r="B39" s="68">
        <f t="shared" si="6"/>
        <v>45406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-590.2399999999999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-590.39999999999986</v>
      </c>
    </row>
    <row r="40" spans="1:30" ht="11.25" customHeight="1" x14ac:dyDescent="0.2">
      <c r="A40" s="67">
        <f t="shared" si="0"/>
        <v>5</v>
      </c>
      <c r="B40" s="68">
        <f t="shared" si="6"/>
        <v>45407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-597.3599999999999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-597.59999999999991</v>
      </c>
    </row>
    <row r="41" spans="1:30" ht="11.25" customHeight="1" x14ac:dyDescent="0.2">
      <c r="A41" s="67">
        <f t="shared" si="0"/>
        <v>6</v>
      </c>
      <c r="B41" s="68">
        <f t="shared" si="6"/>
        <v>45408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-604.48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-604.79999999999995</v>
      </c>
    </row>
    <row r="42" spans="1:30" ht="11.25" customHeight="1" x14ac:dyDescent="0.2">
      <c r="A42" s="67">
        <f t="shared" si="0"/>
        <v>7</v>
      </c>
      <c r="B42" s="68">
        <f t="shared" si="6"/>
        <v>45409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-604.48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-604.79999999999995</v>
      </c>
    </row>
    <row r="43" spans="1:30" ht="11.25" customHeight="1" x14ac:dyDescent="0.2">
      <c r="A43" s="67">
        <f t="shared" si="0"/>
        <v>1</v>
      </c>
      <c r="B43" s="68">
        <f t="shared" si="6"/>
        <v>45410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-604.48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-604.79999999999995</v>
      </c>
    </row>
    <row r="44" spans="1:30" ht="11.25" customHeight="1" x14ac:dyDescent="0.2">
      <c r="A44" s="67">
        <f t="shared" si="0"/>
        <v>2</v>
      </c>
      <c r="B44" s="68">
        <f t="shared" si="6"/>
        <v>45411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-612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-612</v>
      </c>
    </row>
    <row r="45" spans="1:30" ht="11.25" customHeight="1" x14ac:dyDescent="0.2">
      <c r="A45" s="67">
        <f t="shared" si="0"/>
        <v>3</v>
      </c>
      <c r="B45" s="68">
        <f t="shared" si="6"/>
        <v>45412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-619.12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-619.20000000000005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-619.12</v>
      </c>
      <c r="E47" t="s">
        <v>59</v>
      </c>
      <c r="I47" s="20">
        <f>(U9/12)/((F9*4.35)+C47)</f>
        <v>-7.2068955576695792</v>
      </c>
      <c r="J47" s="39" t="s">
        <v>60</v>
      </c>
      <c r="K47" s="40">
        <f>I47/U10</f>
        <v>-0.33845022917927881</v>
      </c>
      <c r="L47" t="s">
        <v>61</v>
      </c>
      <c r="U47" s="42">
        <f>C47*U10</f>
        <v>-13183.424896725011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82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M33">
    <cfRule type="expression" dxfId="47" priority="69" stopIfTrue="1">
      <formula>IF(($A32=7),TRUE,FALSE)</formula>
    </cfRule>
    <cfRule type="expression" dxfId="46" priority="70" stopIfTrue="1">
      <formula>IF(($A32=1),TRUE,FALSE)</formula>
    </cfRule>
  </conditionalFormatting>
  <conditionalFormatting sqref="M16:U16 A16:K45 N17:U18 M19:U19 N20:U21 N30:U30 M31:U31 N32:U33 M34:U45 M22:U22 M26:U29 N25:U25 M24:U24 N23:U23 M21">
    <cfRule type="expression" dxfId="45" priority="1" stopIfTrue="1">
      <formula>IF(($A16=7),TRUE,FALSE)</formula>
    </cfRule>
    <cfRule type="expression" dxfId="44" priority="2" stopIfTrue="1">
      <formula>IF(($A16=1),TRUE,FALSE)</formula>
    </cfRule>
  </conditionalFormatting>
  <conditionalFormatting sqref="M23">
    <cfRule type="expression" dxfId="43" priority="95" stopIfTrue="1">
      <formula>IF(($A25=7),TRUE,FALSE)</formula>
    </cfRule>
    <cfRule type="expression" dxfId="42" priority="96" stopIfTrue="1">
      <formula>IF(($A25=1),TRUE,FALSE)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/>
  </sheetPr>
  <dimension ref="A1:AD51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'Apr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45413</v>
      </c>
      <c r="C12" s="14"/>
      <c r="D12" s="14"/>
      <c r="E12" s="14"/>
      <c r="F12" s="23"/>
      <c r="G12" s="14"/>
      <c r="H12" s="23"/>
      <c r="I12" s="24" t="s">
        <v>19</v>
      </c>
      <c r="J12" s="25">
        <f>'Apr 24'!C47</f>
        <v>-619.12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-619.20000000000005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4</v>
      </c>
      <c r="B16" s="68">
        <f>B12</f>
        <v>45413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-626.24</v>
      </c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-626.40000000000009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5</v>
      </c>
      <c r="B17" s="68">
        <f t="shared" ref="B17:B46" si="6">B16+1</f>
        <v>45414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-633.36000000000013</v>
      </c>
      <c r="M17" s="79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-633.60000000000014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7">
        <f t="shared" si="0"/>
        <v>6</v>
      </c>
      <c r="B18" s="68">
        <f t="shared" si="6"/>
        <v>45415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-640.48000000000013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-640.80000000000018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7">
        <f t="shared" si="0"/>
        <v>7</v>
      </c>
      <c r="B19" s="68">
        <f t="shared" si="6"/>
        <v>45416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-640.48000000000013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-640.80000000000018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7">
        <f t="shared" si="0"/>
        <v>1</v>
      </c>
      <c r="B20" s="68">
        <f t="shared" si="6"/>
        <v>45417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-640.48000000000013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-640.80000000000018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7">
        <f t="shared" si="0"/>
        <v>2</v>
      </c>
      <c r="B21" s="68">
        <f t="shared" si="6"/>
        <v>45418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-648.00000000000011</v>
      </c>
      <c r="M21" s="71" t="s">
        <v>83</v>
      </c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-648.00000000000023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7">
        <f t="shared" si="0"/>
        <v>3</v>
      </c>
      <c r="B22" s="68">
        <f t="shared" si="6"/>
        <v>45419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-655.12000000000012</v>
      </c>
      <c r="M22" s="79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-655.20000000000027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7">
        <f t="shared" si="0"/>
        <v>4</v>
      </c>
      <c r="B23" s="68">
        <f t="shared" si="6"/>
        <v>45420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-662.24000000000024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-662.40000000000032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7">
        <f t="shared" si="0"/>
        <v>5</v>
      </c>
      <c r="B24" s="68">
        <f t="shared" si="6"/>
        <v>45421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-669.36000000000024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-669.60000000000036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7">
        <f t="shared" si="0"/>
        <v>6</v>
      </c>
      <c r="B25" s="68">
        <f t="shared" si="6"/>
        <v>45422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-676.48000000000025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-676.80000000000041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7">
        <f t="shared" si="0"/>
        <v>7</v>
      </c>
      <c r="B26" s="68">
        <f t="shared" si="6"/>
        <v>45423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-676.48000000000025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-676.80000000000041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7">
        <f t="shared" si="0"/>
        <v>1</v>
      </c>
      <c r="B27" s="68">
        <f t="shared" si="6"/>
        <v>45424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-676.48000000000025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-676.80000000000041</v>
      </c>
    </row>
    <row r="28" spans="1:30" ht="11.25" customHeight="1" x14ac:dyDescent="0.2">
      <c r="A28" s="67">
        <f t="shared" si="0"/>
        <v>2</v>
      </c>
      <c r="B28" s="68">
        <f t="shared" si="6"/>
        <v>45425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-684.00000000000023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-684.00000000000045</v>
      </c>
      <c r="X28" s="8" t="s">
        <v>84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3</v>
      </c>
      <c r="B29" s="68">
        <f t="shared" si="6"/>
        <v>45426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-691.12000000000035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-691.2000000000005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4</v>
      </c>
      <c r="B30" s="68">
        <f t="shared" si="6"/>
        <v>45427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-698.24000000000035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-698.40000000000055</v>
      </c>
      <c r="X30" s="1"/>
      <c r="Y30" s="1"/>
      <c r="Z30" s="1">
        <v>1</v>
      </c>
      <c r="AA30" s="1">
        <v>2</v>
      </c>
      <c r="AB30" s="1">
        <v>3</v>
      </c>
      <c r="AC30" s="12">
        <v>4</v>
      </c>
      <c r="AD30" s="12">
        <v>5</v>
      </c>
    </row>
    <row r="31" spans="1:30" ht="11.25" customHeight="1" x14ac:dyDescent="0.2">
      <c r="A31" s="67">
        <f t="shared" si="0"/>
        <v>5</v>
      </c>
      <c r="B31" s="68">
        <f t="shared" si="6"/>
        <v>45428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-705.36000000000035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-705.60000000000059</v>
      </c>
      <c r="X31" s="1">
        <v>6</v>
      </c>
      <c r="Y31" s="1">
        <v>7</v>
      </c>
      <c r="Z31" s="1">
        <v>8</v>
      </c>
      <c r="AA31" s="1">
        <v>9</v>
      </c>
      <c r="AB31" s="1">
        <v>10</v>
      </c>
      <c r="AC31" s="12">
        <v>11</v>
      </c>
      <c r="AD31" s="12">
        <v>12</v>
      </c>
    </row>
    <row r="32" spans="1:30" ht="11.25" customHeight="1" x14ac:dyDescent="0.2">
      <c r="A32" s="67">
        <f t="shared" si="0"/>
        <v>6</v>
      </c>
      <c r="B32" s="68">
        <f t="shared" si="6"/>
        <v>45429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-712.48000000000036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-712.80000000000064</v>
      </c>
      <c r="X32" s="1">
        <v>13</v>
      </c>
      <c r="Y32" s="1">
        <v>14</v>
      </c>
      <c r="Z32" s="1">
        <v>15</v>
      </c>
      <c r="AA32" s="1">
        <v>16</v>
      </c>
      <c r="AB32" s="1">
        <v>17</v>
      </c>
      <c r="AC32" s="12">
        <v>18</v>
      </c>
      <c r="AD32" s="12">
        <v>19</v>
      </c>
    </row>
    <row r="33" spans="1:30" ht="11.25" customHeight="1" x14ac:dyDescent="0.2">
      <c r="A33" s="67">
        <f t="shared" si="0"/>
        <v>7</v>
      </c>
      <c r="B33" s="68">
        <f t="shared" si="6"/>
        <v>45430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-712.48000000000036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-712.80000000000064</v>
      </c>
      <c r="X33" s="1">
        <v>20</v>
      </c>
      <c r="Y33" s="1">
        <v>21</v>
      </c>
      <c r="Z33" s="1">
        <v>22</v>
      </c>
      <c r="AA33" s="1">
        <v>23</v>
      </c>
      <c r="AB33" s="1">
        <v>24</v>
      </c>
      <c r="AC33" s="12">
        <v>25</v>
      </c>
      <c r="AD33" s="12">
        <v>26</v>
      </c>
    </row>
    <row r="34" spans="1:30" ht="11.25" customHeight="1" x14ac:dyDescent="0.2">
      <c r="A34" s="67">
        <f t="shared" si="0"/>
        <v>1</v>
      </c>
      <c r="B34" s="68">
        <f t="shared" si="6"/>
        <v>45431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-712.48000000000036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-712.80000000000064</v>
      </c>
      <c r="X34" s="1">
        <v>27</v>
      </c>
      <c r="Y34" s="1">
        <v>28</v>
      </c>
      <c r="Z34" s="1">
        <v>29</v>
      </c>
      <c r="AA34" s="1">
        <v>30</v>
      </c>
      <c r="AB34" s="1">
        <v>31</v>
      </c>
      <c r="AC34" s="12"/>
      <c r="AD34" s="12"/>
    </row>
    <row r="35" spans="1:30" ht="11.25" customHeight="1" x14ac:dyDescent="0.2">
      <c r="A35" s="67">
        <f t="shared" si="0"/>
        <v>2</v>
      </c>
      <c r="B35" s="68">
        <f t="shared" si="6"/>
        <v>45432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-720.00000000000045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-720.00000000000068</v>
      </c>
    </row>
    <row r="36" spans="1:30" ht="11.25" customHeight="1" x14ac:dyDescent="0.2">
      <c r="A36" s="67">
        <f t="shared" si="0"/>
        <v>3</v>
      </c>
      <c r="B36" s="68">
        <f t="shared" si="6"/>
        <v>45433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-727.12000000000046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-727.20000000000073</v>
      </c>
    </row>
    <row r="37" spans="1:30" ht="11.25" customHeight="1" x14ac:dyDescent="0.2">
      <c r="A37" s="67">
        <f t="shared" si="0"/>
        <v>4</v>
      </c>
      <c r="B37" s="68">
        <f t="shared" si="6"/>
        <v>45434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-734.24000000000046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-734.40000000000077</v>
      </c>
    </row>
    <row r="38" spans="1:30" ht="11.25" customHeight="1" x14ac:dyDescent="0.2">
      <c r="A38" s="67">
        <f t="shared" si="0"/>
        <v>5</v>
      </c>
      <c r="B38" s="68">
        <f t="shared" si="6"/>
        <v>45435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-741.36000000000047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-741.60000000000082</v>
      </c>
    </row>
    <row r="39" spans="1:30" ht="11.25" customHeight="1" x14ac:dyDescent="0.2">
      <c r="A39" s="67">
        <f t="shared" si="0"/>
        <v>6</v>
      </c>
      <c r="B39" s="68">
        <f t="shared" si="6"/>
        <v>45436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-748.48000000000047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-748.80000000000086</v>
      </c>
    </row>
    <row r="40" spans="1:30" ht="11.25" customHeight="1" x14ac:dyDescent="0.2">
      <c r="A40" s="67">
        <f t="shared" si="0"/>
        <v>7</v>
      </c>
      <c r="B40" s="68">
        <f t="shared" si="6"/>
        <v>45437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-748.48000000000047</v>
      </c>
      <c r="M40" s="71"/>
      <c r="N40" s="69">
        <f t="shared" ref="N40:T40" si="7">(C40-TRUNC(C40,0))/0.6+TRUNC(C40)</f>
        <v>0</v>
      </c>
      <c r="O40" s="69">
        <f t="shared" si="7"/>
        <v>0</v>
      </c>
      <c r="P40" s="69">
        <f t="shared" si="7"/>
        <v>0</v>
      </c>
      <c r="Q40" s="69">
        <f t="shared" si="7"/>
        <v>0</v>
      </c>
      <c r="R40" s="69">
        <f t="shared" si="7"/>
        <v>0</v>
      </c>
      <c r="S40" s="69">
        <f t="shared" si="7"/>
        <v>0</v>
      </c>
      <c r="T40" s="69">
        <f t="shared" si="7"/>
        <v>0</v>
      </c>
      <c r="U40" s="69">
        <f>O40-N40+Q40-P40+S40-R40+T40</f>
        <v>0</v>
      </c>
      <c r="V40" s="19">
        <f t="shared" si="4"/>
        <v>0</v>
      </c>
      <c r="W40" s="32">
        <f t="shared" si="5"/>
        <v>-748.80000000000086</v>
      </c>
    </row>
    <row r="41" spans="1:30" ht="11.25" customHeight="1" x14ac:dyDescent="0.2">
      <c r="A41" s="67">
        <f t="shared" si="0"/>
        <v>1</v>
      </c>
      <c r="B41" s="68">
        <f t="shared" si="6"/>
        <v>45438</v>
      </c>
      <c r="C41" s="69"/>
      <c r="D41" s="69"/>
      <c r="E41" s="69"/>
      <c r="F41" s="69"/>
      <c r="G41" s="69"/>
      <c r="H41" s="69"/>
      <c r="I41" s="69"/>
      <c r="J41" s="69">
        <f>(U41-TRUNC(U41,0))*0.6+TRUNC(U41)</f>
        <v>0</v>
      </c>
      <c r="K41" s="69">
        <f>(V41-TRUNC(V41,0))*0.6+TRUNC(V41)</f>
        <v>0</v>
      </c>
      <c r="L41" s="70">
        <f t="shared" si="1"/>
        <v>-748.48000000000047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-748.80000000000086</v>
      </c>
    </row>
    <row r="42" spans="1:30" ht="11.25" customHeight="1" x14ac:dyDescent="0.2">
      <c r="A42" s="67">
        <f t="shared" si="0"/>
        <v>2</v>
      </c>
      <c r="B42" s="68">
        <f t="shared" si="6"/>
        <v>45439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-756.00000000000057</v>
      </c>
      <c r="M42" s="71" t="s">
        <v>110</v>
      </c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-756.00000000000091</v>
      </c>
    </row>
    <row r="43" spans="1:30" ht="11.25" customHeight="1" x14ac:dyDescent="0.2">
      <c r="A43" s="67">
        <f t="shared" si="0"/>
        <v>3</v>
      </c>
      <c r="B43" s="68">
        <f t="shared" si="6"/>
        <v>45440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-763.12000000000057</v>
      </c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-763.20000000000095</v>
      </c>
    </row>
    <row r="44" spans="1:30" ht="11.25" customHeight="1" x14ac:dyDescent="0.2">
      <c r="A44" s="67">
        <f t="shared" si="0"/>
        <v>4</v>
      </c>
      <c r="B44" s="68">
        <f t="shared" si="6"/>
        <v>45441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-770.24000000000058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-770.400000000001</v>
      </c>
    </row>
    <row r="45" spans="1:30" ht="11.25" customHeight="1" x14ac:dyDescent="0.2">
      <c r="A45" s="67">
        <f t="shared" si="0"/>
        <v>5</v>
      </c>
      <c r="B45" s="68">
        <f t="shared" si="6"/>
        <v>45442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-777.36000000000058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-777.60000000000105</v>
      </c>
    </row>
    <row r="46" spans="1:30" ht="11.25" customHeight="1" x14ac:dyDescent="0.2">
      <c r="A46" s="67">
        <f t="shared" si="0"/>
        <v>6</v>
      </c>
      <c r="B46" s="68">
        <f t="shared" si="6"/>
        <v>45443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-784.4800000000007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-784.80000000000109</v>
      </c>
    </row>
    <row r="47" spans="1:3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X47" t="s">
        <v>62</v>
      </c>
    </row>
    <row r="48" spans="1:30" ht="11.25" customHeight="1" x14ac:dyDescent="0.2">
      <c r="A48" s="55" t="s">
        <v>58</v>
      </c>
      <c r="B48" s="1"/>
      <c r="C48" s="50">
        <f>L46</f>
        <v>-784.4800000000007</v>
      </c>
      <c r="D48" s="1"/>
      <c r="E48" s="1" t="s">
        <v>59</v>
      </c>
      <c r="F48" s="1"/>
      <c r="G48" s="1"/>
      <c r="H48" s="1"/>
      <c r="I48" s="56">
        <f>(U9/12)/((F9*4.35)+C48)</f>
        <v>-5.3088700600964032</v>
      </c>
      <c r="J48" s="57" t="s">
        <v>60</v>
      </c>
      <c r="K48" s="58">
        <f>I48/U10</f>
        <v>-0.2493151557622473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59">
        <f>C48*U10</f>
        <v>-16704.569652059126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85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</sheetData>
  <mergeCells count="3">
    <mergeCell ref="C14:D14"/>
    <mergeCell ref="E14:F14"/>
    <mergeCell ref="G14:H14"/>
  </mergeCells>
  <conditionalFormatting sqref="M21">
    <cfRule type="expression" dxfId="41" priority="79" stopIfTrue="1">
      <formula>IF(($A22=7),TRUE,FALSE)</formula>
    </cfRule>
    <cfRule type="expression" dxfId="40" priority="80" stopIfTrue="1">
      <formula>IF(($A22=1),TRUE,FALSE)</formula>
    </cfRule>
  </conditionalFormatting>
  <conditionalFormatting sqref="A16:K46 N22:U22 N43:U45 M46:U46 M23:U42 N16:U17 M18:U21">
    <cfRule type="expression" dxfId="39" priority="3" stopIfTrue="1">
      <formula>IF(($A16=7),TRUE,FALSE)</formula>
    </cfRule>
    <cfRule type="expression" dxfId="38" priority="4" stopIfTrue="1">
      <formula>IF(($A16=1),TRUE,FALSE)</formula>
    </cfRule>
  </conditionalFormatting>
  <conditionalFormatting sqref="M44 M21">
    <cfRule type="expression" dxfId="37" priority="97" stopIfTrue="1">
      <formula>IF(($A16=7),TRUE,FALSE)</formula>
    </cfRule>
    <cfRule type="expression" dxfId="36" priority="98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/>
  </sheetPr>
  <dimension ref="A1:AD51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'May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45444</v>
      </c>
      <c r="C12" s="14"/>
      <c r="D12" s="14"/>
      <c r="E12" s="14"/>
      <c r="F12" s="23"/>
      <c r="G12" s="14"/>
      <c r="H12" s="23"/>
      <c r="I12" s="24" t="s">
        <v>19</v>
      </c>
      <c r="J12" s="25">
        <f>'May 24'!C48</f>
        <v>-784.4800000000007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-784.80000000000121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5" si="0">WEEKDAY(B16,1)</f>
        <v>7</v>
      </c>
      <c r="B16" s="68">
        <f>B12</f>
        <v>45444</v>
      </c>
      <c r="C16" s="69"/>
      <c r="D16" s="69"/>
      <c r="E16" s="69"/>
      <c r="F16" s="69"/>
      <c r="G16" s="69"/>
      <c r="H16" s="69"/>
      <c r="I16" s="69"/>
      <c r="J16" s="69">
        <f t="shared" ref="J16:L45" si="1">(U16-TRUNC(U16,0))*0.6+TRUNC(U16)</f>
        <v>0</v>
      </c>
      <c r="K16" s="69">
        <f t="shared" si="1"/>
        <v>0</v>
      </c>
      <c r="L16" s="70">
        <f t="shared" si="1"/>
        <v>-784.4800000000007</v>
      </c>
      <c r="M16" s="71"/>
      <c r="N16" s="69">
        <f t="shared" ref="N16:T45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-784.80000000000121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1</v>
      </c>
      <c r="B17" s="68">
        <f t="shared" ref="B17:B45" si="6">B16+1</f>
        <v>45445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-784.4800000000007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-784.80000000000121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2</v>
      </c>
      <c r="B18" s="68">
        <f t="shared" si="6"/>
        <v>45446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-792.0000000000008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-792.00000000000125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3</v>
      </c>
      <c r="B19" s="68">
        <f t="shared" si="6"/>
        <v>45447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-799.1200000000008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-799.2000000000013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4</v>
      </c>
      <c r="B20" s="68">
        <f t="shared" si="6"/>
        <v>45448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-806.2400000000008</v>
      </c>
      <c r="M20" s="71"/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-806.40000000000134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5</v>
      </c>
      <c r="B21" s="68">
        <f t="shared" si="6"/>
        <v>45449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-813.36000000000081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-813.60000000000139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6</v>
      </c>
      <c r="B22" s="68">
        <f t="shared" si="6"/>
        <v>45450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-820.48000000000081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-820.80000000000143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7</v>
      </c>
      <c r="B23" s="68">
        <f t="shared" si="6"/>
        <v>45451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-820.48000000000081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-820.80000000000143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1</v>
      </c>
      <c r="B24" s="68">
        <f t="shared" si="6"/>
        <v>45452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-820.48000000000081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-820.80000000000143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2</v>
      </c>
      <c r="B25" s="68">
        <f t="shared" si="6"/>
        <v>45453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-828.00000000000091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-828.00000000000148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3</v>
      </c>
      <c r="B26" s="68">
        <f t="shared" si="6"/>
        <v>45454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-835.12000000000091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-835.20000000000152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4</v>
      </c>
      <c r="B27" s="68">
        <f t="shared" si="6"/>
        <v>45455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-842.24000000000092</v>
      </c>
      <c r="M27" s="71"/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-842.40000000000157</v>
      </c>
    </row>
    <row r="28" spans="1:30" ht="11.25" customHeight="1" x14ac:dyDescent="0.2">
      <c r="A28" s="67">
        <f t="shared" si="0"/>
        <v>5</v>
      </c>
      <c r="B28" s="68">
        <f t="shared" si="6"/>
        <v>45456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-849.36000000000092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-849.60000000000161</v>
      </c>
      <c r="X28" s="8" t="s">
        <v>86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6</v>
      </c>
      <c r="B29" s="68">
        <f t="shared" si="6"/>
        <v>45457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-856.48000000000104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-856.80000000000166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7</v>
      </c>
      <c r="B30" s="68">
        <f t="shared" si="6"/>
        <v>45458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-856.48000000000104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-856.80000000000166</v>
      </c>
      <c r="X30" s="1"/>
      <c r="Y30" s="1"/>
      <c r="Z30" s="1"/>
      <c r="AA30" s="1"/>
      <c r="AB30" s="1"/>
      <c r="AC30" s="12">
        <v>1</v>
      </c>
      <c r="AD30" s="12">
        <v>2</v>
      </c>
    </row>
    <row r="31" spans="1:30" ht="11.25" customHeight="1" x14ac:dyDescent="0.2">
      <c r="A31" s="67">
        <f t="shared" si="0"/>
        <v>1</v>
      </c>
      <c r="B31" s="68">
        <f t="shared" si="6"/>
        <v>45459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-856.48000000000104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-856.80000000000166</v>
      </c>
      <c r="X31" s="1">
        <v>3</v>
      </c>
      <c r="Y31" s="1">
        <v>4</v>
      </c>
      <c r="Z31" s="1">
        <v>5</v>
      </c>
      <c r="AA31" s="1">
        <v>6</v>
      </c>
      <c r="AB31" s="1">
        <v>7</v>
      </c>
      <c r="AC31" s="12">
        <v>8</v>
      </c>
      <c r="AD31" s="12">
        <v>9</v>
      </c>
    </row>
    <row r="32" spans="1:30" ht="11.25" customHeight="1" x14ac:dyDescent="0.2">
      <c r="A32" s="67">
        <f t="shared" si="0"/>
        <v>2</v>
      </c>
      <c r="B32" s="68">
        <f t="shared" si="6"/>
        <v>45460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-864.00000000000102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-864.00000000000171</v>
      </c>
      <c r="X32" s="1">
        <v>10</v>
      </c>
      <c r="Y32" s="1">
        <v>11</v>
      </c>
      <c r="Z32" s="1">
        <v>12</v>
      </c>
      <c r="AA32" s="1">
        <v>13</v>
      </c>
      <c r="AB32" s="1">
        <v>14</v>
      </c>
      <c r="AC32" s="12">
        <v>15</v>
      </c>
      <c r="AD32" s="12">
        <v>16</v>
      </c>
    </row>
    <row r="33" spans="1:30" ht="11.25" customHeight="1" x14ac:dyDescent="0.2">
      <c r="A33" s="67">
        <f t="shared" si="0"/>
        <v>3</v>
      </c>
      <c r="B33" s="68">
        <f t="shared" si="6"/>
        <v>45461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-871.12000000000103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-871.20000000000175</v>
      </c>
      <c r="X33" s="1">
        <v>17</v>
      </c>
      <c r="Y33" s="1">
        <v>18</v>
      </c>
      <c r="Z33" s="1">
        <v>19</v>
      </c>
      <c r="AA33" s="1">
        <v>20</v>
      </c>
      <c r="AB33" s="1">
        <v>21</v>
      </c>
      <c r="AC33" s="12">
        <v>22</v>
      </c>
      <c r="AD33" s="12">
        <v>23</v>
      </c>
    </row>
    <row r="34" spans="1:30" ht="11.25" customHeight="1" x14ac:dyDescent="0.2">
      <c r="A34" s="67">
        <f t="shared" si="0"/>
        <v>4</v>
      </c>
      <c r="B34" s="68">
        <f t="shared" si="6"/>
        <v>45462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-878.24000000000103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-878.4000000000018</v>
      </c>
      <c r="X34" s="1">
        <v>24</v>
      </c>
      <c r="Y34" s="1">
        <v>25</v>
      </c>
      <c r="Z34" s="1">
        <v>26</v>
      </c>
      <c r="AA34" s="1">
        <v>27</v>
      </c>
      <c r="AB34" s="1">
        <v>28</v>
      </c>
      <c r="AC34" s="12">
        <v>29</v>
      </c>
      <c r="AD34" s="12">
        <v>30</v>
      </c>
    </row>
    <row r="35" spans="1:30" ht="11.25" customHeight="1" x14ac:dyDescent="0.2">
      <c r="A35" s="67">
        <f t="shared" si="0"/>
        <v>5</v>
      </c>
      <c r="B35" s="68">
        <f t="shared" si="6"/>
        <v>45463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-885.36000000000115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-885.60000000000184</v>
      </c>
    </row>
    <row r="36" spans="1:30" ht="11.25" customHeight="1" x14ac:dyDescent="0.2">
      <c r="A36" s="67">
        <f t="shared" si="0"/>
        <v>6</v>
      </c>
      <c r="B36" s="68">
        <f t="shared" si="6"/>
        <v>45464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-892.48000000000116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-892.80000000000189</v>
      </c>
    </row>
    <row r="37" spans="1:30" ht="11.25" customHeight="1" x14ac:dyDescent="0.2">
      <c r="A37" s="67">
        <f t="shared" si="0"/>
        <v>7</v>
      </c>
      <c r="B37" s="68">
        <f t="shared" si="6"/>
        <v>45465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-892.48000000000116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-892.80000000000189</v>
      </c>
    </row>
    <row r="38" spans="1:30" ht="11.25" customHeight="1" x14ac:dyDescent="0.2">
      <c r="A38" s="67">
        <f t="shared" si="0"/>
        <v>1</v>
      </c>
      <c r="B38" s="68">
        <f t="shared" si="6"/>
        <v>45466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-892.48000000000116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-892.80000000000189</v>
      </c>
    </row>
    <row r="39" spans="1:30" ht="11.25" customHeight="1" x14ac:dyDescent="0.2">
      <c r="A39" s="67">
        <f t="shared" si="0"/>
        <v>2</v>
      </c>
      <c r="B39" s="68">
        <f t="shared" si="6"/>
        <v>45467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-900.00000000000114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-900.00000000000193</v>
      </c>
    </row>
    <row r="40" spans="1:30" ht="11.25" customHeight="1" x14ac:dyDescent="0.2">
      <c r="A40" s="67">
        <f t="shared" si="0"/>
        <v>3</v>
      </c>
      <c r="B40" s="68">
        <f t="shared" si="6"/>
        <v>45468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-907.12000000000114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-907.20000000000198</v>
      </c>
    </row>
    <row r="41" spans="1:30" ht="11.25" customHeight="1" x14ac:dyDescent="0.2">
      <c r="A41" s="67">
        <f t="shared" si="0"/>
        <v>4</v>
      </c>
      <c r="B41" s="68">
        <f t="shared" si="6"/>
        <v>45469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-914.24000000000126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-914.40000000000202</v>
      </c>
    </row>
    <row r="42" spans="1:30" ht="11.25" customHeight="1" x14ac:dyDescent="0.2">
      <c r="A42" s="67">
        <f t="shared" si="0"/>
        <v>5</v>
      </c>
      <c r="B42" s="68">
        <f t="shared" si="6"/>
        <v>45470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-921.36000000000126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-921.60000000000207</v>
      </c>
    </row>
    <row r="43" spans="1:30" ht="11.25" customHeight="1" x14ac:dyDescent="0.2">
      <c r="A43" s="67">
        <f t="shared" si="0"/>
        <v>6</v>
      </c>
      <c r="B43" s="68">
        <f t="shared" si="6"/>
        <v>45471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-928.48000000000127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-928.80000000000211</v>
      </c>
    </row>
    <row r="44" spans="1:30" ht="11.25" customHeight="1" x14ac:dyDescent="0.2">
      <c r="A44" s="67">
        <f t="shared" si="0"/>
        <v>7</v>
      </c>
      <c r="B44" s="68">
        <f t="shared" si="6"/>
        <v>45472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-928.48000000000127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-928.80000000000211</v>
      </c>
    </row>
    <row r="45" spans="1:30" ht="11.25" customHeight="1" x14ac:dyDescent="0.2">
      <c r="A45" s="52">
        <f t="shared" si="0"/>
        <v>1</v>
      </c>
      <c r="B45" s="53">
        <f t="shared" si="6"/>
        <v>45473</v>
      </c>
      <c r="C45" s="73"/>
      <c r="D45" s="73"/>
      <c r="E45" s="73"/>
      <c r="F45" s="73"/>
      <c r="G45" s="73"/>
      <c r="H45" s="73"/>
      <c r="I45" s="73"/>
      <c r="J45" s="51">
        <f t="shared" si="1"/>
        <v>0</v>
      </c>
      <c r="K45" s="51">
        <f t="shared" si="1"/>
        <v>0</v>
      </c>
      <c r="L45" s="74">
        <f t="shared" si="1"/>
        <v>-928.48000000000127</v>
      </c>
      <c r="M45" s="1"/>
      <c r="N45" s="51">
        <f t="shared" si="2"/>
        <v>0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51">
        <f t="shared" si="2"/>
        <v>0</v>
      </c>
      <c r="S45" s="51">
        <f t="shared" si="2"/>
        <v>0</v>
      </c>
      <c r="T45" s="51">
        <f t="shared" si="2"/>
        <v>0</v>
      </c>
      <c r="U45" s="51">
        <f t="shared" si="3"/>
        <v>0</v>
      </c>
      <c r="V45" s="19">
        <f t="shared" si="4"/>
        <v>0</v>
      </c>
      <c r="W45" s="32">
        <f t="shared" si="5"/>
        <v>-928.80000000000211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-928.48000000000127</v>
      </c>
      <c r="E47" t="s">
        <v>59</v>
      </c>
      <c r="I47" s="20">
        <f>(U9/12)/((F9*4.35)+C47)</f>
        <v>-4.3184605551812822</v>
      </c>
      <c r="J47" s="39" t="s">
        <v>60</v>
      </c>
      <c r="K47" s="40">
        <f>I47/U10</f>
        <v>-0.20280354459242339</v>
      </c>
      <c r="L47" t="s">
        <v>61</v>
      </c>
      <c r="U47" s="42">
        <f>C47*U10</f>
        <v>-19770.878582683898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87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">
      <c r="A51" s="14" t="s">
        <v>88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A16:K45 N27:U27 M28:U45 M16:U26">
    <cfRule type="expression" dxfId="35" priority="1" stopIfTrue="1">
      <formula>IF(($A16=7),TRUE,FALSE)</formula>
    </cfRule>
    <cfRule type="expression" dxfId="34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</sheetPr>
  <dimension ref="A1:AD51"/>
  <sheetViews>
    <sheetView zoomScaleNormal="100" workbookViewId="0">
      <selection activeCell="AD26" sqref="X17:AD2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113</v>
      </c>
      <c r="V3" s="14"/>
      <c r="W3" s="14"/>
      <c r="X3" s="14"/>
      <c r="Y3" s="14"/>
      <c r="Z3" s="14"/>
      <c r="AA3" s="14"/>
      <c r="AB3" s="14"/>
      <c r="AC3" s="14"/>
      <c r="AD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116</v>
      </c>
      <c r="V4" s="14"/>
      <c r="W4" s="14"/>
      <c r="X4" s="14"/>
      <c r="Y4" s="14"/>
      <c r="Z4" s="14"/>
      <c r="AA4" s="14"/>
      <c r="AB4" s="14"/>
      <c r="AC4" s="14"/>
      <c r="AD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114</v>
      </c>
      <c r="V5" s="14"/>
      <c r="W5" s="14"/>
      <c r="X5" s="14"/>
      <c r="Y5" s="14"/>
      <c r="Z5" s="14"/>
      <c r="AA5" s="14"/>
      <c r="AB5" s="14"/>
      <c r="AC5" s="14"/>
      <c r="AD5" s="14"/>
    </row>
    <row r="6" spans="1:30" ht="11.25" customHeight="1" x14ac:dyDescent="0.2">
      <c r="A6" s="14"/>
      <c r="B6" s="14" t="s">
        <v>67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115</v>
      </c>
      <c r="V6" s="14"/>
      <c r="W6" s="14"/>
      <c r="X6" s="14"/>
      <c r="Y6" s="14"/>
      <c r="Z6" s="14"/>
      <c r="AA6" s="14"/>
      <c r="AB6" s="14"/>
      <c r="AC6" s="14"/>
      <c r="AD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117</v>
      </c>
      <c r="V7" s="14"/>
      <c r="W7" s="14"/>
      <c r="X7" s="14"/>
      <c r="Y7" s="14"/>
      <c r="Z7" s="14"/>
      <c r="AA7" s="14"/>
      <c r="AB7" s="14"/>
      <c r="AC7" s="14"/>
      <c r="AD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68</v>
      </c>
      <c r="F9" s="7">
        <f>'December 23'!F9</f>
        <v>36</v>
      </c>
      <c r="J9" s="16" t="s">
        <v>10</v>
      </c>
      <c r="M9" t="s">
        <v>75</v>
      </c>
      <c r="N9" s="17"/>
      <c r="U9" s="18">
        <f>'Jun 24'!U9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45474</v>
      </c>
      <c r="C12" s="14"/>
      <c r="D12" s="14"/>
      <c r="E12" s="14"/>
      <c r="F12" s="23"/>
      <c r="G12" s="14"/>
      <c r="H12" s="23"/>
      <c r="I12" s="24" t="s">
        <v>19</v>
      </c>
      <c r="J12" s="25">
        <f>'Jun 24'!C47</f>
        <v>-928.48000000000127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66" t="s">
        <v>24</v>
      </c>
      <c r="D14" s="66"/>
      <c r="E14" s="66" t="s">
        <v>25</v>
      </c>
      <c r="F14" s="66"/>
      <c r="G14" s="66" t="s">
        <v>26</v>
      </c>
      <c r="H14" s="66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-928.80000000000211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7">
        <f t="shared" ref="A16:A46" si="0">WEEKDAY(B16,1)</f>
        <v>2</v>
      </c>
      <c r="B16" s="68">
        <f>B12</f>
        <v>45474</v>
      </c>
      <c r="C16" s="69"/>
      <c r="D16" s="69"/>
      <c r="E16" s="69"/>
      <c r="F16" s="69"/>
      <c r="G16" s="69"/>
      <c r="H16" s="69"/>
      <c r="I16" s="69"/>
      <c r="J16" s="69">
        <f t="shared" ref="J16:L46" si="1">(U16-TRUNC(U16,0))*0.6+TRUNC(U16)</f>
        <v>0</v>
      </c>
      <c r="K16" s="69">
        <f t="shared" si="1"/>
        <v>0</v>
      </c>
      <c r="L16" s="70">
        <f t="shared" si="1"/>
        <v>-936.00000000000125</v>
      </c>
      <c r="M16" s="71"/>
      <c r="N16" s="69">
        <f t="shared" ref="N16:T46" si="2">(C16-TRUNC(C16,0))/0.6+TRUNC(C16)</f>
        <v>0</v>
      </c>
      <c r="O16" s="69">
        <f t="shared" si="2"/>
        <v>0</v>
      </c>
      <c r="P16" s="69">
        <f t="shared" si="2"/>
        <v>0</v>
      </c>
      <c r="Q16" s="69">
        <f t="shared" si="2"/>
        <v>0</v>
      </c>
      <c r="R16" s="69">
        <f t="shared" si="2"/>
        <v>0</v>
      </c>
      <c r="S16" s="69">
        <f t="shared" si="2"/>
        <v>0</v>
      </c>
      <c r="T16" s="69">
        <f t="shared" si="2"/>
        <v>0</v>
      </c>
      <c r="U16" s="69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-936.00000000000216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7">
        <f t="shared" si="0"/>
        <v>3</v>
      </c>
      <c r="B17" s="68">
        <f t="shared" ref="B17:B46" si="6">B16+1</f>
        <v>45475</v>
      </c>
      <c r="C17" s="69"/>
      <c r="D17" s="69"/>
      <c r="E17" s="69"/>
      <c r="F17" s="69"/>
      <c r="G17" s="69"/>
      <c r="H17" s="69"/>
      <c r="I17" s="69"/>
      <c r="J17" s="69">
        <f t="shared" si="1"/>
        <v>0</v>
      </c>
      <c r="K17" s="69">
        <f t="shared" si="1"/>
        <v>0</v>
      </c>
      <c r="L17" s="70">
        <f t="shared" si="1"/>
        <v>-943.12000000000137</v>
      </c>
      <c r="M17" s="71"/>
      <c r="N17" s="69">
        <f t="shared" si="2"/>
        <v>0</v>
      </c>
      <c r="O17" s="69">
        <f t="shared" si="2"/>
        <v>0</v>
      </c>
      <c r="P17" s="69">
        <f t="shared" si="2"/>
        <v>0</v>
      </c>
      <c r="Q17" s="69">
        <f t="shared" si="2"/>
        <v>0</v>
      </c>
      <c r="R17" s="69">
        <f t="shared" si="2"/>
        <v>0</v>
      </c>
      <c r="S17" s="69">
        <f t="shared" si="2"/>
        <v>0</v>
      </c>
      <c r="T17" s="69">
        <f t="shared" si="2"/>
        <v>0</v>
      </c>
      <c r="U17" s="69">
        <f t="shared" si="3"/>
        <v>0</v>
      </c>
      <c r="V17" s="19">
        <f t="shared" si="4"/>
        <v>0</v>
      </c>
      <c r="W17" s="32">
        <f t="shared" si="5"/>
        <v>-943.20000000000221</v>
      </c>
      <c r="X17" s="81" t="s">
        <v>43</v>
      </c>
      <c r="Y17" s="82"/>
      <c r="Z17" s="82"/>
      <c r="AA17" s="82"/>
      <c r="AB17" s="82"/>
      <c r="AC17" s="82"/>
      <c r="AD17" s="83"/>
    </row>
    <row r="18" spans="1:30" ht="11.25" customHeight="1" x14ac:dyDescent="0.2">
      <c r="A18" s="67">
        <f t="shared" si="0"/>
        <v>4</v>
      </c>
      <c r="B18" s="68">
        <f t="shared" si="6"/>
        <v>45476</v>
      </c>
      <c r="C18" s="69"/>
      <c r="D18" s="69"/>
      <c r="E18" s="69"/>
      <c r="F18" s="69"/>
      <c r="G18" s="69"/>
      <c r="H18" s="69"/>
      <c r="I18" s="69"/>
      <c r="J18" s="69">
        <f t="shared" si="1"/>
        <v>0</v>
      </c>
      <c r="K18" s="69">
        <f t="shared" si="1"/>
        <v>0</v>
      </c>
      <c r="L18" s="70">
        <f t="shared" si="1"/>
        <v>-950.24000000000137</v>
      </c>
      <c r="M18" s="71"/>
      <c r="N18" s="69">
        <f t="shared" si="2"/>
        <v>0</v>
      </c>
      <c r="O18" s="69">
        <f t="shared" si="2"/>
        <v>0</v>
      </c>
      <c r="P18" s="69">
        <f t="shared" si="2"/>
        <v>0</v>
      </c>
      <c r="Q18" s="69">
        <f t="shared" si="2"/>
        <v>0</v>
      </c>
      <c r="R18" s="69">
        <f t="shared" si="2"/>
        <v>0</v>
      </c>
      <c r="S18" s="69">
        <f t="shared" si="2"/>
        <v>0</v>
      </c>
      <c r="T18" s="69">
        <f t="shared" si="2"/>
        <v>0</v>
      </c>
      <c r="U18" s="69">
        <f t="shared" si="3"/>
        <v>0</v>
      </c>
      <c r="V18" s="19">
        <f t="shared" si="4"/>
        <v>0</v>
      </c>
      <c r="W18" s="32">
        <f t="shared" si="5"/>
        <v>-950.40000000000225</v>
      </c>
      <c r="X18" s="84"/>
      <c r="Y18" s="85"/>
      <c r="Z18" s="85"/>
      <c r="AA18" s="85"/>
      <c r="AB18" s="85"/>
      <c r="AC18" s="85"/>
      <c r="AD18" s="86"/>
    </row>
    <row r="19" spans="1:30" ht="11.25" customHeight="1" x14ac:dyDescent="0.2">
      <c r="A19" s="67">
        <f t="shared" si="0"/>
        <v>5</v>
      </c>
      <c r="B19" s="68">
        <f t="shared" si="6"/>
        <v>45477</v>
      </c>
      <c r="C19" s="69"/>
      <c r="D19" s="69"/>
      <c r="E19" s="69"/>
      <c r="F19" s="69"/>
      <c r="G19" s="69"/>
      <c r="H19" s="69"/>
      <c r="I19" s="69"/>
      <c r="J19" s="69">
        <f t="shared" si="1"/>
        <v>0</v>
      </c>
      <c r="K19" s="69">
        <f t="shared" si="1"/>
        <v>0</v>
      </c>
      <c r="L19" s="70">
        <f t="shared" si="1"/>
        <v>-957.36000000000138</v>
      </c>
      <c r="M19" s="71"/>
      <c r="N19" s="69">
        <f t="shared" si="2"/>
        <v>0</v>
      </c>
      <c r="O19" s="69">
        <f t="shared" si="2"/>
        <v>0</v>
      </c>
      <c r="P19" s="69">
        <f t="shared" si="2"/>
        <v>0</v>
      </c>
      <c r="Q19" s="69">
        <f t="shared" si="2"/>
        <v>0</v>
      </c>
      <c r="R19" s="69">
        <f t="shared" si="2"/>
        <v>0</v>
      </c>
      <c r="S19" s="69">
        <f t="shared" si="2"/>
        <v>0</v>
      </c>
      <c r="T19" s="69">
        <f t="shared" si="2"/>
        <v>0</v>
      </c>
      <c r="U19" s="69">
        <f t="shared" si="3"/>
        <v>0</v>
      </c>
      <c r="V19" s="19">
        <f t="shared" si="4"/>
        <v>0</v>
      </c>
      <c r="W19" s="32">
        <f t="shared" si="5"/>
        <v>-957.6000000000023</v>
      </c>
      <c r="X19" s="84"/>
      <c r="Y19" s="85"/>
      <c r="Z19" s="85"/>
      <c r="AA19" s="85"/>
      <c r="AB19" s="85"/>
      <c r="AC19" s="85"/>
      <c r="AD19" s="86"/>
    </row>
    <row r="20" spans="1:30" ht="11.25" customHeight="1" x14ac:dyDescent="0.2">
      <c r="A20" s="67">
        <f t="shared" si="0"/>
        <v>6</v>
      </c>
      <c r="B20" s="68">
        <f t="shared" si="6"/>
        <v>45478</v>
      </c>
      <c r="C20" s="69"/>
      <c r="D20" s="69"/>
      <c r="E20" s="69"/>
      <c r="F20" s="69"/>
      <c r="G20" s="69"/>
      <c r="H20" s="69"/>
      <c r="I20" s="69"/>
      <c r="J20" s="69">
        <f t="shared" si="1"/>
        <v>0</v>
      </c>
      <c r="K20" s="69">
        <f t="shared" si="1"/>
        <v>0</v>
      </c>
      <c r="L20" s="70">
        <f t="shared" si="1"/>
        <v>-964.48000000000138</v>
      </c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</v>
      </c>
      <c r="R20" s="69">
        <f t="shared" si="2"/>
        <v>0</v>
      </c>
      <c r="S20" s="69">
        <f t="shared" si="2"/>
        <v>0</v>
      </c>
      <c r="T20" s="69">
        <f t="shared" si="2"/>
        <v>0</v>
      </c>
      <c r="U20" s="69">
        <f t="shared" si="3"/>
        <v>0</v>
      </c>
      <c r="V20" s="19">
        <f t="shared" si="4"/>
        <v>0</v>
      </c>
      <c r="W20" s="32">
        <f t="shared" si="5"/>
        <v>-964.80000000000234</v>
      </c>
      <c r="X20" s="84"/>
      <c r="Y20" s="85"/>
      <c r="Z20" s="85"/>
      <c r="AA20" s="85"/>
      <c r="AB20" s="85"/>
      <c r="AC20" s="85"/>
      <c r="AD20" s="86"/>
    </row>
    <row r="21" spans="1:30" ht="11.25" customHeight="1" x14ac:dyDescent="0.2">
      <c r="A21" s="67">
        <f t="shared" si="0"/>
        <v>7</v>
      </c>
      <c r="B21" s="68">
        <f t="shared" si="6"/>
        <v>45479</v>
      </c>
      <c r="C21" s="69"/>
      <c r="D21" s="69"/>
      <c r="E21" s="69"/>
      <c r="F21" s="69"/>
      <c r="G21" s="69"/>
      <c r="H21" s="69"/>
      <c r="I21" s="69"/>
      <c r="J21" s="69">
        <f t="shared" si="1"/>
        <v>0</v>
      </c>
      <c r="K21" s="69">
        <f t="shared" si="1"/>
        <v>0</v>
      </c>
      <c r="L21" s="70">
        <f t="shared" si="1"/>
        <v>-964.48000000000138</v>
      </c>
      <c r="M21" s="71"/>
      <c r="N21" s="69">
        <f t="shared" si="2"/>
        <v>0</v>
      </c>
      <c r="O21" s="69">
        <f t="shared" si="2"/>
        <v>0</v>
      </c>
      <c r="P21" s="69">
        <f t="shared" si="2"/>
        <v>0</v>
      </c>
      <c r="Q21" s="69">
        <f t="shared" si="2"/>
        <v>0</v>
      </c>
      <c r="R21" s="69">
        <f t="shared" si="2"/>
        <v>0</v>
      </c>
      <c r="S21" s="69">
        <f t="shared" si="2"/>
        <v>0</v>
      </c>
      <c r="T21" s="69">
        <f t="shared" si="2"/>
        <v>0</v>
      </c>
      <c r="U21" s="69">
        <f t="shared" si="3"/>
        <v>0</v>
      </c>
      <c r="V21" s="19">
        <f t="shared" si="4"/>
        <v>0</v>
      </c>
      <c r="W21" s="32">
        <f t="shared" si="5"/>
        <v>-964.80000000000234</v>
      </c>
      <c r="X21" s="84"/>
      <c r="Y21" s="85"/>
      <c r="Z21" s="85"/>
      <c r="AA21" s="85"/>
      <c r="AB21" s="85"/>
      <c r="AC21" s="85"/>
      <c r="AD21" s="86"/>
    </row>
    <row r="22" spans="1:30" ht="11.25" customHeight="1" x14ac:dyDescent="0.2">
      <c r="A22" s="67">
        <f t="shared" si="0"/>
        <v>1</v>
      </c>
      <c r="B22" s="68">
        <f t="shared" si="6"/>
        <v>45480</v>
      </c>
      <c r="C22" s="69"/>
      <c r="D22" s="69"/>
      <c r="E22" s="69"/>
      <c r="F22" s="69"/>
      <c r="G22" s="69"/>
      <c r="H22" s="69"/>
      <c r="I22" s="69"/>
      <c r="J22" s="69">
        <f t="shared" si="1"/>
        <v>0</v>
      </c>
      <c r="K22" s="69">
        <f t="shared" si="1"/>
        <v>0</v>
      </c>
      <c r="L22" s="70">
        <f t="shared" si="1"/>
        <v>-964.48000000000138</v>
      </c>
      <c r="M22" s="71"/>
      <c r="N22" s="69">
        <f t="shared" si="2"/>
        <v>0</v>
      </c>
      <c r="O22" s="69">
        <f t="shared" si="2"/>
        <v>0</v>
      </c>
      <c r="P22" s="69">
        <f t="shared" si="2"/>
        <v>0</v>
      </c>
      <c r="Q22" s="69">
        <f t="shared" si="2"/>
        <v>0</v>
      </c>
      <c r="R22" s="69">
        <f t="shared" si="2"/>
        <v>0</v>
      </c>
      <c r="S22" s="69">
        <f t="shared" si="2"/>
        <v>0</v>
      </c>
      <c r="T22" s="69">
        <f t="shared" si="2"/>
        <v>0</v>
      </c>
      <c r="U22" s="69">
        <f t="shared" si="3"/>
        <v>0</v>
      </c>
      <c r="V22" s="19">
        <f t="shared" si="4"/>
        <v>0</v>
      </c>
      <c r="W22" s="32">
        <f t="shared" si="5"/>
        <v>-964.80000000000234</v>
      </c>
      <c r="X22" s="84"/>
      <c r="Y22" s="85"/>
      <c r="Z22" s="85"/>
      <c r="AA22" s="85"/>
      <c r="AB22" s="85"/>
      <c r="AC22" s="85"/>
      <c r="AD22" s="86"/>
    </row>
    <row r="23" spans="1:30" ht="11.25" customHeight="1" x14ac:dyDescent="0.2">
      <c r="A23" s="67">
        <f t="shared" si="0"/>
        <v>2</v>
      </c>
      <c r="B23" s="68">
        <f t="shared" si="6"/>
        <v>45481</v>
      </c>
      <c r="C23" s="69"/>
      <c r="D23" s="69"/>
      <c r="E23" s="69"/>
      <c r="F23" s="69"/>
      <c r="G23" s="69"/>
      <c r="H23" s="69"/>
      <c r="I23" s="69"/>
      <c r="J23" s="69">
        <f t="shared" si="1"/>
        <v>0</v>
      </c>
      <c r="K23" s="69">
        <f t="shared" si="1"/>
        <v>0</v>
      </c>
      <c r="L23" s="70">
        <f t="shared" si="1"/>
        <v>-972.00000000000148</v>
      </c>
      <c r="M23" s="71"/>
      <c r="N23" s="69">
        <f t="shared" si="2"/>
        <v>0</v>
      </c>
      <c r="O23" s="69">
        <f t="shared" si="2"/>
        <v>0</v>
      </c>
      <c r="P23" s="69">
        <f t="shared" si="2"/>
        <v>0</v>
      </c>
      <c r="Q23" s="69">
        <f t="shared" si="2"/>
        <v>0</v>
      </c>
      <c r="R23" s="69">
        <f t="shared" si="2"/>
        <v>0</v>
      </c>
      <c r="S23" s="69">
        <f t="shared" si="2"/>
        <v>0</v>
      </c>
      <c r="T23" s="69">
        <f t="shared" si="2"/>
        <v>0</v>
      </c>
      <c r="U23" s="69">
        <f t="shared" si="3"/>
        <v>0</v>
      </c>
      <c r="V23" s="19">
        <f t="shared" si="4"/>
        <v>0</v>
      </c>
      <c r="W23" s="32">
        <f t="shared" si="5"/>
        <v>-972.00000000000239</v>
      </c>
      <c r="X23" s="84"/>
      <c r="Y23" s="85"/>
      <c r="Z23" s="85"/>
      <c r="AA23" s="85"/>
      <c r="AB23" s="85"/>
      <c r="AC23" s="85"/>
      <c r="AD23" s="86"/>
    </row>
    <row r="24" spans="1:30" ht="11.25" customHeight="1" x14ac:dyDescent="0.2">
      <c r="A24" s="67">
        <f t="shared" si="0"/>
        <v>3</v>
      </c>
      <c r="B24" s="68">
        <f t="shared" si="6"/>
        <v>45482</v>
      </c>
      <c r="C24" s="69"/>
      <c r="D24" s="69"/>
      <c r="E24" s="69"/>
      <c r="F24" s="69"/>
      <c r="G24" s="69"/>
      <c r="H24" s="69"/>
      <c r="I24" s="69"/>
      <c r="J24" s="69">
        <f t="shared" si="1"/>
        <v>0</v>
      </c>
      <c r="K24" s="69">
        <f t="shared" si="1"/>
        <v>0</v>
      </c>
      <c r="L24" s="70">
        <f t="shared" si="1"/>
        <v>-979.12000000000148</v>
      </c>
      <c r="M24" s="71"/>
      <c r="N24" s="69">
        <f t="shared" si="2"/>
        <v>0</v>
      </c>
      <c r="O24" s="69">
        <f t="shared" si="2"/>
        <v>0</v>
      </c>
      <c r="P24" s="69">
        <f t="shared" si="2"/>
        <v>0</v>
      </c>
      <c r="Q24" s="69">
        <f t="shared" si="2"/>
        <v>0</v>
      </c>
      <c r="R24" s="69">
        <f t="shared" si="2"/>
        <v>0</v>
      </c>
      <c r="S24" s="69">
        <f t="shared" si="2"/>
        <v>0</v>
      </c>
      <c r="T24" s="69">
        <f t="shared" si="2"/>
        <v>0</v>
      </c>
      <c r="U24" s="69">
        <f t="shared" si="3"/>
        <v>0</v>
      </c>
      <c r="V24" s="19">
        <f t="shared" si="4"/>
        <v>0</v>
      </c>
      <c r="W24" s="32">
        <f t="shared" si="5"/>
        <v>-979.20000000000243</v>
      </c>
      <c r="X24" s="84"/>
      <c r="Y24" s="85"/>
      <c r="Z24" s="85"/>
      <c r="AA24" s="85"/>
      <c r="AB24" s="85"/>
      <c r="AC24" s="85"/>
      <c r="AD24" s="86"/>
    </row>
    <row r="25" spans="1:30" ht="11.25" customHeight="1" x14ac:dyDescent="0.2">
      <c r="A25" s="67">
        <f t="shared" si="0"/>
        <v>4</v>
      </c>
      <c r="B25" s="68">
        <f t="shared" si="6"/>
        <v>45483</v>
      </c>
      <c r="C25" s="69"/>
      <c r="D25" s="69"/>
      <c r="E25" s="69"/>
      <c r="F25" s="69"/>
      <c r="G25" s="69"/>
      <c r="H25" s="69"/>
      <c r="I25" s="69"/>
      <c r="J25" s="69">
        <f t="shared" si="1"/>
        <v>0</v>
      </c>
      <c r="K25" s="69">
        <f t="shared" si="1"/>
        <v>0</v>
      </c>
      <c r="L25" s="70">
        <f t="shared" si="1"/>
        <v>-986.24000000000149</v>
      </c>
      <c r="M25" s="71"/>
      <c r="N25" s="69">
        <f t="shared" si="2"/>
        <v>0</v>
      </c>
      <c r="O25" s="69">
        <f t="shared" si="2"/>
        <v>0</v>
      </c>
      <c r="P25" s="69">
        <f t="shared" si="2"/>
        <v>0</v>
      </c>
      <c r="Q25" s="69">
        <f t="shared" si="2"/>
        <v>0</v>
      </c>
      <c r="R25" s="69">
        <f t="shared" si="2"/>
        <v>0</v>
      </c>
      <c r="S25" s="69">
        <f t="shared" si="2"/>
        <v>0</v>
      </c>
      <c r="T25" s="69">
        <f t="shared" si="2"/>
        <v>0</v>
      </c>
      <c r="U25" s="69">
        <f t="shared" si="3"/>
        <v>0</v>
      </c>
      <c r="V25" s="19">
        <f t="shared" si="4"/>
        <v>0</v>
      </c>
      <c r="W25" s="32">
        <f t="shared" si="5"/>
        <v>-986.40000000000248</v>
      </c>
      <c r="X25" s="84"/>
      <c r="Y25" s="85"/>
      <c r="Z25" s="85"/>
      <c r="AA25" s="85"/>
      <c r="AB25" s="85"/>
      <c r="AC25" s="85"/>
      <c r="AD25" s="86"/>
    </row>
    <row r="26" spans="1:30" ht="11.25" customHeight="1" x14ac:dyDescent="0.2">
      <c r="A26" s="67">
        <f t="shared" si="0"/>
        <v>5</v>
      </c>
      <c r="B26" s="68">
        <f t="shared" si="6"/>
        <v>45484</v>
      </c>
      <c r="C26" s="69"/>
      <c r="D26" s="69"/>
      <c r="E26" s="69"/>
      <c r="F26" s="69"/>
      <c r="G26" s="69"/>
      <c r="H26" s="69"/>
      <c r="I26" s="69"/>
      <c r="J26" s="69">
        <f t="shared" si="1"/>
        <v>0</v>
      </c>
      <c r="K26" s="69">
        <f t="shared" si="1"/>
        <v>0</v>
      </c>
      <c r="L26" s="70">
        <f t="shared" si="1"/>
        <v>-993.36000000000149</v>
      </c>
      <c r="M26" s="71"/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69">
        <f t="shared" si="2"/>
        <v>0</v>
      </c>
      <c r="S26" s="69">
        <f t="shared" si="2"/>
        <v>0</v>
      </c>
      <c r="T26" s="69">
        <f t="shared" si="2"/>
        <v>0</v>
      </c>
      <c r="U26" s="69">
        <f t="shared" si="3"/>
        <v>0</v>
      </c>
      <c r="V26" s="19">
        <f t="shared" si="4"/>
        <v>0</v>
      </c>
      <c r="W26" s="32">
        <f t="shared" si="5"/>
        <v>-993.60000000000252</v>
      </c>
      <c r="X26" s="87"/>
      <c r="Y26" s="34"/>
      <c r="Z26" s="34"/>
      <c r="AA26" s="34"/>
      <c r="AB26" s="34"/>
      <c r="AC26" s="34"/>
      <c r="AD26" s="88"/>
    </row>
    <row r="27" spans="1:30" ht="11.25" customHeight="1" x14ac:dyDescent="0.2">
      <c r="A27" s="67">
        <f t="shared" si="0"/>
        <v>6</v>
      </c>
      <c r="B27" s="68">
        <f t="shared" si="6"/>
        <v>45485</v>
      </c>
      <c r="C27" s="69"/>
      <c r="D27" s="69"/>
      <c r="E27" s="69"/>
      <c r="F27" s="69"/>
      <c r="G27" s="69"/>
      <c r="H27" s="69"/>
      <c r="I27" s="69"/>
      <c r="J27" s="69">
        <f t="shared" si="1"/>
        <v>0</v>
      </c>
      <c r="K27" s="69">
        <f t="shared" si="1"/>
        <v>0</v>
      </c>
      <c r="L27" s="70">
        <f t="shared" si="1"/>
        <v>-1000.4800000000015</v>
      </c>
      <c r="M27" t="s">
        <v>89</v>
      </c>
      <c r="N27" s="69">
        <f t="shared" si="2"/>
        <v>0</v>
      </c>
      <c r="O27" s="69">
        <f t="shared" si="2"/>
        <v>0</v>
      </c>
      <c r="P27" s="69">
        <f t="shared" si="2"/>
        <v>0</v>
      </c>
      <c r="Q27" s="69">
        <f t="shared" si="2"/>
        <v>0</v>
      </c>
      <c r="R27" s="69">
        <f t="shared" si="2"/>
        <v>0</v>
      </c>
      <c r="S27" s="69">
        <f t="shared" si="2"/>
        <v>0</v>
      </c>
      <c r="T27" s="69">
        <f t="shared" si="2"/>
        <v>0</v>
      </c>
      <c r="U27" s="69">
        <f t="shared" si="3"/>
        <v>0</v>
      </c>
      <c r="V27" s="19">
        <f t="shared" si="4"/>
        <v>0</v>
      </c>
      <c r="W27" s="32">
        <f t="shared" si="5"/>
        <v>-1000.8000000000026</v>
      </c>
    </row>
    <row r="28" spans="1:30" ht="11.25" customHeight="1" x14ac:dyDescent="0.2">
      <c r="A28" s="67">
        <f t="shared" si="0"/>
        <v>7</v>
      </c>
      <c r="B28" s="68">
        <f t="shared" si="6"/>
        <v>45486</v>
      </c>
      <c r="C28" s="69"/>
      <c r="D28" s="69"/>
      <c r="E28" s="69"/>
      <c r="F28" s="69"/>
      <c r="G28" s="69"/>
      <c r="H28" s="69"/>
      <c r="I28" s="69"/>
      <c r="J28" s="69">
        <f t="shared" si="1"/>
        <v>0</v>
      </c>
      <c r="K28" s="69">
        <f t="shared" si="1"/>
        <v>0</v>
      </c>
      <c r="L28" s="70">
        <f t="shared" si="1"/>
        <v>-1000.4800000000015</v>
      </c>
      <c r="M28" s="71"/>
      <c r="N28" s="69">
        <f t="shared" si="2"/>
        <v>0</v>
      </c>
      <c r="O28" s="69">
        <f t="shared" si="2"/>
        <v>0</v>
      </c>
      <c r="P28" s="69">
        <f t="shared" si="2"/>
        <v>0</v>
      </c>
      <c r="Q28" s="69">
        <f t="shared" si="2"/>
        <v>0</v>
      </c>
      <c r="R28" s="69">
        <f t="shared" si="2"/>
        <v>0</v>
      </c>
      <c r="S28" s="69">
        <f t="shared" si="2"/>
        <v>0</v>
      </c>
      <c r="T28" s="69">
        <f t="shared" si="2"/>
        <v>0</v>
      </c>
      <c r="U28" s="69">
        <f t="shared" si="3"/>
        <v>0</v>
      </c>
      <c r="V28" s="19">
        <f t="shared" si="4"/>
        <v>0</v>
      </c>
      <c r="W28" s="32">
        <f t="shared" si="5"/>
        <v>-1000.8000000000026</v>
      </c>
      <c r="X28" s="8" t="s">
        <v>90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7">
        <f t="shared" si="0"/>
        <v>1</v>
      </c>
      <c r="B29" s="68">
        <f t="shared" si="6"/>
        <v>45487</v>
      </c>
      <c r="C29" s="69"/>
      <c r="D29" s="69"/>
      <c r="E29" s="69"/>
      <c r="F29" s="69"/>
      <c r="G29" s="69"/>
      <c r="H29" s="69"/>
      <c r="I29" s="69"/>
      <c r="J29" s="69">
        <f t="shared" si="1"/>
        <v>0</v>
      </c>
      <c r="K29" s="69">
        <f t="shared" si="1"/>
        <v>0</v>
      </c>
      <c r="L29" s="70">
        <f t="shared" si="1"/>
        <v>-1000.4800000000015</v>
      </c>
      <c r="M29" s="71"/>
      <c r="N29" s="69">
        <f t="shared" si="2"/>
        <v>0</v>
      </c>
      <c r="O29" s="69">
        <f t="shared" si="2"/>
        <v>0</v>
      </c>
      <c r="P29" s="69">
        <f t="shared" si="2"/>
        <v>0</v>
      </c>
      <c r="Q29" s="69">
        <f t="shared" si="2"/>
        <v>0</v>
      </c>
      <c r="R29" s="69">
        <f t="shared" si="2"/>
        <v>0</v>
      </c>
      <c r="S29" s="69">
        <f t="shared" si="2"/>
        <v>0</v>
      </c>
      <c r="T29" s="69">
        <f t="shared" si="2"/>
        <v>0</v>
      </c>
      <c r="U29" s="69">
        <f t="shared" si="3"/>
        <v>0</v>
      </c>
      <c r="V29" s="19">
        <f t="shared" si="4"/>
        <v>0</v>
      </c>
      <c r="W29" s="32">
        <f t="shared" si="5"/>
        <v>-1000.8000000000026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7">
        <f t="shared" si="0"/>
        <v>2</v>
      </c>
      <c r="B30" s="68">
        <f t="shared" si="6"/>
        <v>45488</v>
      </c>
      <c r="C30" s="69"/>
      <c r="D30" s="69"/>
      <c r="E30" s="69"/>
      <c r="F30" s="69"/>
      <c r="G30" s="69"/>
      <c r="H30" s="69"/>
      <c r="I30" s="69"/>
      <c r="J30" s="69">
        <f t="shared" si="1"/>
        <v>0</v>
      </c>
      <c r="K30" s="69">
        <f t="shared" si="1"/>
        <v>0</v>
      </c>
      <c r="L30" s="70">
        <f t="shared" si="1"/>
        <v>-1008.0000000000016</v>
      </c>
      <c r="M30" s="71"/>
      <c r="N30" s="69">
        <f t="shared" si="2"/>
        <v>0</v>
      </c>
      <c r="O30" s="69">
        <f t="shared" si="2"/>
        <v>0</v>
      </c>
      <c r="P30" s="69">
        <f t="shared" si="2"/>
        <v>0</v>
      </c>
      <c r="Q30" s="69">
        <f t="shared" si="2"/>
        <v>0</v>
      </c>
      <c r="R30" s="69">
        <f t="shared" si="2"/>
        <v>0</v>
      </c>
      <c r="S30" s="69">
        <f t="shared" si="2"/>
        <v>0</v>
      </c>
      <c r="T30" s="69">
        <f t="shared" si="2"/>
        <v>0</v>
      </c>
      <c r="U30" s="69">
        <f t="shared" si="3"/>
        <v>0</v>
      </c>
      <c r="V30" s="19">
        <f t="shared" si="4"/>
        <v>0</v>
      </c>
      <c r="W30" s="32">
        <f t="shared" si="5"/>
        <v>-1008.0000000000026</v>
      </c>
      <c r="X30" s="1">
        <v>1</v>
      </c>
      <c r="Y30" s="1">
        <v>2</v>
      </c>
      <c r="Z30" s="1">
        <v>3</v>
      </c>
      <c r="AA30" s="1">
        <v>4</v>
      </c>
      <c r="AB30" s="1">
        <v>5</v>
      </c>
      <c r="AC30" s="12">
        <v>6</v>
      </c>
      <c r="AD30" s="12">
        <v>7</v>
      </c>
    </row>
    <row r="31" spans="1:30" ht="11.25" customHeight="1" x14ac:dyDescent="0.2">
      <c r="A31" s="67">
        <f t="shared" si="0"/>
        <v>3</v>
      </c>
      <c r="B31" s="68">
        <f t="shared" si="6"/>
        <v>45489</v>
      </c>
      <c r="C31" s="69"/>
      <c r="D31" s="69"/>
      <c r="E31" s="69"/>
      <c r="F31" s="69"/>
      <c r="G31" s="69"/>
      <c r="H31" s="69"/>
      <c r="I31" s="69"/>
      <c r="J31" s="69">
        <f t="shared" si="1"/>
        <v>0</v>
      </c>
      <c r="K31" s="69">
        <f t="shared" si="1"/>
        <v>0</v>
      </c>
      <c r="L31" s="70">
        <f t="shared" si="1"/>
        <v>-1015.1200000000016</v>
      </c>
      <c r="M31" s="71"/>
      <c r="N31" s="69">
        <f t="shared" si="2"/>
        <v>0</v>
      </c>
      <c r="O31" s="69">
        <f t="shared" si="2"/>
        <v>0</v>
      </c>
      <c r="P31" s="69">
        <f t="shared" si="2"/>
        <v>0</v>
      </c>
      <c r="Q31" s="69">
        <f t="shared" si="2"/>
        <v>0</v>
      </c>
      <c r="R31" s="69">
        <f t="shared" si="2"/>
        <v>0</v>
      </c>
      <c r="S31" s="69">
        <f t="shared" si="2"/>
        <v>0</v>
      </c>
      <c r="T31" s="69">
        <f t="shared" si="2"/>
        <v>0</v>
      </c>
      <c r="U31" s="69">
        <f t="shared" si="3"/>
        <v>0</v>
      </c>
      <c r="V31" s="19">
        <f t="shared" si="4"/>
        <v>0</v>
      </c>
      <c r="W31" s="32">
        <f t="shared" si="5"/>
        <v>-1015.2000000000027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12">
        <v>13</v>
      </c>
      <c r="AD31" s="12">
        <v>14</v>
      </c>
    </row>
    <row r="32" spans="1:30" ht="11.25" customHeight="1" x14ac:dyDescent="0.2">
      <c r="A32" s="67">
        <f t="shared" si="0"/>
        <v>4</v>
      </c>
      <c r="B32" s="68">
        <f t="shared" si="6"/>
        <v>45490</v>
      </c>
      <c r="C32" s="69"/>
      <c r="D32" s="69"/>
      <c r="E32" s="69"/>
      <c r="F32" s="69"/>
      <c r="G32" s="69"/>
      <c r="H32" s="69"/>
      <c r="I32" s="69"/>
      <c r="J32" s="69">
        <f t="shared" si="1"/>
        <v>0</v>
      </c>
      <c r="K32" s="69">
        <f t="shared" si="1"/>
        <v>0</v>
      </c>
      <c r="L32" s="70">
        <f t="shared" si="1"/>
        <v>-1022.2400000000016</v>
      </c>
      <c r="M32" s="71"/>
      <c r="N32" s="69">
        <f t="shared" si="2"/>
        <v>0</v>
      </c>
      <c r="O32" s="69">
        <f t="shared" si="2"/>
        <v>0</v>
      </c>
      <c r="P32" s="69">
        <f t="shared" si="2"/>
        <v>0</v>
      </c>
      <c r="Q32" s="69">
        <f t="shared" si="2"/>
        <v>0</v>
      </c>
      <c r="R32" s="69">
        <f t="shared" si="2"/>
        <v>0</v>
      </c>
      <c r="S32" s="69">
        <f t="shared" si="2"/>
        <v>0</v>
      </c>
      <c r="T32" s="69">
        <f t="shared" si="2"/>
        <v>0</v>
      </c>
      <c r="U32" s="69">
        <f t="shared" si="3"/>
        <v>0</v>
      </c>
      <c r="V32" s="19">
        <f t="shared" si="4"/>
        <v>0</v>
      </c>
      <c r="W32" s="32">
        <f t="shared" si="5"/>
        <v>-1022.4000000000027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12">
        <v>20</v>
      </c>
      <c r="AD32" s="12">
        <v>21</v>
      </c>
    </row>
    <row r="33" spans="1:30" ht="11.25" customHeight="1" x14ac:dyDescent="0.2">
      <c r="A33" s="67">
        <f t="shared" si="0"/>
        <v>5</v>
      </c>
      <c r="B33" s="68">
        <f t="shared" si="6"/>
        <v>45491</v>
      </c>
      <c r="C33" s="69"/>
      <c r="D33" s="69"/>
      <c r="E33" s="69"/>
      <c r="F33" s="69"/>
      <c r="G33" s="69"/>
      <c r="H33" s="69"/>
      <c r="I33" s="69"/>
      <c r="J33" s="69">
        <f t="shared" si="1"/>
        <v>0</v>
      </c>
      <c r="K33" s="69">
        <f t="shared" si="1"/>
        <v>0</v>
      </c>
      <c r="L33" s="70">
        <f t="shared" si="1"/>
        <v>-1029.3600000000015</v>
      </c>
      <c r="M33" s="71"/>
      <c r="N33" s="69">
        <f t="shared" si="2"/>
        <v>0</v>
      </c>
      <c r="O33" s="69">
        <f t="shared" si="2"/>
        <v>0</v>
      </c>
      <c r="P33" s="69">
        <f t="shared" si="2"/>
        <v>0</v>
      </c>
      <c r="Q33" s="69">
        <f t="shared" si="2"/>
        <v>0</v>
      </c>
      <c r="R33" s="69">
        <f t="shared" si="2"/>
        <v>0</v>
      </c>
      <c r="S33" s="69">
        <f t="shared" si="2"/>
        <v>0</v>
      </c>
      <c r="T33" s="69">
        <f t="shared" si="2"/>
        <v>0</v>
      </c>
      <c r="U33" s="69">
        <f t="shared" si="3"/>
        <v>0</v>
      </c>
      <c r="V33" s="19">
        <f t="shared" si="4"/>
        <v>0</v>
      </c>
      <c r="W33" s="32">
        <f t="shared" si="5"/>
        <v>-1029.6000000000026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12">
        <v>27</v>
      </c>
      <c r="AD33" s="12">
        <v>28</v>
      </c>
    </row>
    <row r="34" spans="1:30" ht="11.25" customHeight="1" x14ac:dyDescent="0.2">
      <c r="A34" s="67">
        <f t="shared" si="0"/>
        <v>6</v>
      </c>
      <c r="B34" s="68">
        <f t="shared" si="6"/>
        <v>45492</v>
      </c>
      <c r="C34" s="69"/>
      <c r="D34" s="69"/>
      <c r="E34" s="69"/>
      <c r="F34" s="69"/>
      <c r="G34" s="69"/>
      <c r="H34" s="69"/>
      <c r="I34" s="69"/>
      <c r="J34" s="69">
        <f t="shared" si="1"/>
        <v>0</v>
      </c>
      <c r="K34" s="69">
        <f t="shared" si="1"/>
        <v>0</v>
      </c>
      <c r="L34" s="70">
        <f t="shared" si="1"/>
        <v>-1036.4800000000016</v>
      </c>
      <c r="M34" s="71"/>
      <c r="N34" s="69">
        <f t="shared" si="2"/>
        <v>0</v>
      </c>
      <c r="O34" s="69">
        <f t="shared" si="2"/>
        <v>0</v>
      </c>
      <c r="P34" s="69">
        <f t="shared" si="2"/>
        <v>0</v>
      </c>
      <c r="Q34" s="69">
        <f t="shared" si="2"/>
        <v>0</v>
      </c>
      <c r="R34" s="69">
        <f t="shared" si="2"/>
        <v>0</v>
      </c>
      <c r="S34" s="69">
        <f t="shared" si="2"/>
        <v>0</v>
      </c>
      <c r="T34" s="69">
        <f t="shared" si="2"/>
        <v>0</v>
      </c>
      <c r="U34" s="69">
        <f t="shared" si="3"/>
        <v>0</v>
      </c>
      <c r="V34" s="19">
        <f t="shared" si="4"/>
        <v>0</v>
      </c>
      <c r="W34" s="32">
        <f t="shared" si="5"/>
        <v>-1036.8000000000027</v>
      </c>
      <c r="X34" s="1">
        <v>29</v>
      </c>
      <c r="Y34" s="1">
        <v>30</v>
      </c>
      <c r="Z34" s="1">
        <v>31</v>
      </c>
      <c r="AA34" s="1"/>
      <c r="AB34" s="1"/>
      <c r="AC34" s="12"/>
      <c r="AD34" s="12"/>
    </row>
    <row r="35" spans="1:30" ht="11.25" customHeight="1" x14ac:dyDescent="0.2">
      <c r="A35" s="67">
        <f t="shared" si="0"/>
        <v>7</v>
      </c>
      <c r="B35" s="68">
        <f t="shared" si="6"/>
        <v>45493</v>
      </c>
      <c r="C35" s="69"/>
      <c r="D35" s="69"/>
      <c r="E35" s="69"/>
      <c r="F35" s="69"/>
      <c r="G35" s="69"/>
      <c r="H35" s="69"/>
      <c r="I35" s="69"/>
      <c r="J35" s="69">
        <f t="shared" si="1"/>
        <v>0</v>
      </c>
      <c r="K35" s="69">
        <f t="shared" si="1"/>
        <v>0</v>
      </c>
      <c r="L35" s="70">
        <f t="shared" si="1"/>
        <v>-1036.4800000000016</v>
      </c>
      <c r="M35" s="71"/>
      <c r="N35" s="69">
        <f t="shared" si="2"/>
        <v>0</v>
      </c>
      <c r="O35" s="69">
        <f t="shared" si="2"/>
        <v>0</v>
      </c>
      <c r="P35" s="69">
        <f t="shared" si="2"/>
        <v>0</v>
      </c>
      <c r="Q35" s="69">
        <f t="shared" si="2"/>
        <v>0</v>
      </c>
      <c r="R35" s="69">
        <f t="shared" si="2"/>
        <v>0</v>
      </c>
      <c r="S35" s="69">
        <f t="shared" si="2"/>
        <v>0</v>
      </c>
      <c r="T35" s="69">
        <f t="shared" si="2"/>
        <v>0</v>
      </c>
      <c r="U35" s="69">
        <f t="shared" si="3"/>
        <v>0</v>
      </c>
      <c r="V35" s="19">
        <f t="shared" si="4"/>
        <v>0</v>
      </c>
      <c r="W35" s="32">
        <f t="shared" si="5"/>
        <v>-1036.8000000000027</v>
      </c>
      <c r="X35" s="1"/>
      <c r="Y35" s="1"/>
      <c r="Z35" s="1"/>
      <c r="AA35" s="1"/>
      <c r="AB35" s="1"/>
      <c r="AC35" s="12"/>
      <c r="AD35" s="12"/>
    </row>
    <row r="36" spans="1:30" ht="11.25" customHeight="1" x14ac:dyDescent="0.2">
      <c r="A36" s="67">
        <f t="shared" si="0"/>
        <v>1</v>
      </c>
      <c r="B36" s="68">
        <f t="shared" si="6"/>
        <v>45494</v>
      </c>
      <c r="C36" s="69"/>
      <c r="D36" s="69"/>
      <c r="E36" s="69"/>
      <c r="F36" s="69"/>
      <c r="G36" s="69"/>
      <c r="H36" s="69"/>
      <c r="I36" s="69"/>
      <c r="J36" s="69">
        <f t="shared" si="1"/>
        <v>0</v>
      </c>
      <c r="K36" s="69">
        <f t="shared" si="1"/>
        <v>0</v>
      </c>
      <c r="L36" s="70">
        <f t="shared" si="1"/>
        <v>-1036.4800000000016</v>
      </c>
      <c r="M36" s="71"/>
      <c r="N36" s="69">
        <f t="shared" si="2"/>
        <v>0</v>
      </c>
      <c r="O36" s="69">
        <f t="shared" si="2"/>
        <v>0</v>
      </c>
      <c r="P36" s="69">
        <f t="shared" si="2"/>
        <v>0</v>
      </c>
      <c r="Q36" s="69">
        <f t="shared" si="2"/>
        <v>0</v>
      </c>
      <c r="R36" s="69">
        <f t="shared" si="2"/>
        <v>0</v>
      </c>
      <c r="S36" s="69">
        <f t="shared" si="2"/>
        <v>0</v>
      </c>
      <c r="T36" s="69">
        <f t="shared" si="2"/>
        <v>0</v>
      </c>
      <c r="U36" s="69">
        <f t="shared" si="3"/>
        <v>0</v>
      </c>
      <c r="V36" s="19">
        <f t="shared" si="4"/>
        <v>0</v>
      </c>
      <c r="W36" s="32">
        <f t="shared" si="5"/>
        <v>-1036.8000000000027</v>
      </c>
    </row>
    <row r="37" spans="1:30" ht="11.25" customHeight="1" x14ac:dyDescent="0.2">
      <c r="A37" s="67">
        <f t="shared" si="0"/>
        <v>2</v>
      </c>
      <c r="B37" s="68">
        <f t="shared" si="6"/>
        <v>45495</v>
      </c>
      <c r="C37" s="69"/>
      <c r="D37" s="69"/>
      <c r="E37" s="69"/>
      <c r="F37" s="69"/>
      <c r="G37" s="69"/>
      <c r="H37" s="69"/>
      <c r="I37" s="69"/>
      <c r="J37" s="69">
        <f t="shared" si="1"/>
        <v>0</v>
      </c>
      <c r="K37" s="69">
        <f t="shared" si="1"/>
        <v>0</v>
      </c>
      <c r="L37" s="70">
        <f t="shared" si="1"/>
        <v>-1044.0000000000016</v>
      </c>
      <c r="M37" s="71"/>
      <c r="N37" s="69">
        <f t="shared" si="2"/>
        <v>0</v>
      </c>
      <c r="O37" s="69">
        <f t="shared" si="2"/>
        <v>0</v>
      </c>
      <c r="P37" s="69">
        <f t="shared" si="2"/>
        <v>0</v>
      </c>
      <c r="Q37" s="69">
        <f t="shared" si="2"/>
        <v>0</v>
      </c>
      <c r="R37" s="69">
        <f t="shared" si="2"/>
        <v>0</v>
      </c>
      <c r="S37" s="69">
        <f t="shared" si="2"/>
        <v>0</v>
      </c>
      <c r="T37" s="69">
        <f t="shared" si="2"/>
        <v>0</v>
      </c>
      <c r="U37" s="69">
        <f t="shared" si="3"/>
        <v>0</v>
      </c>
      <c r="V37" s="19">
        <f t="shared" si="4"/>
        <v>0</v>
      </c>
      <c r="W37" s="32">
        <f t="shared" si="5"/>
        <v>-1044.0000000000027</v>
      </c>
    </row>
    <row r="38" spans="1:30" ht="11.25" customHeight="1" x14ac:dyDescent="0.2">
      <c r="A38" s="67">
        <f t="shared" si="0"/>
        <v>3</v>
      </c>
      <c r="B38" s="68">
        <f t="shared" si="6"/>
        <v>45496</v>
      </c>
      <c r="C38" s="69"/>
      <c r="D38" s="69"/>
      <c r="E38" s="69"/>
      <c r="F38" s="69"/>
      <c r="G38" s="69"/>
      <c r="H38" s="69"/>
      <c r="I38" s="69"/>
      <c r="J38" s="69">
        <f t="shared" si="1"/>
        <v>0</v>
      </c>
      <c r="K38" s="69">
        <f t="shared" si="1"/>
        <v>0</v>
      </c>
      <c r="L38" s="70">
        <f t="shared" si="1"/>
        <v>-1051.1200000000017</v>
      </c>
      <c r="M38" s="71"/>
      <c r="N38" s="69">
        <f t="shared" si="2"/>
        <v>0</v>
      </c>
      <c r="O38" s="69">
        <f t="shared" si="2"/>
        <v>0</v>
      </c>
      <c r="P38" s="69">
        <f t="shared" si="2"/>
        <v>0</v>
      </c>
      <c r="Q38" s="69">
        <f t="shared" si="2"/>
        <v>0</v>
      </c>
      <c r="R38" s="69">
        <f t="shared" si="2"/>
        <v>0</v>
      </c>
      <c r="S38" s="69">
        <f t="shared" si="2"/>
        <v>0</v>
      </c>
      <c r="T38" s="69">
        <f t="shared" si="2"/>
        <v>0</v>
      </c>
      <c r="U38" s="69">
        <f t="shared" si="3"/>
        <v>0</v>
      </c>
      <c r="V38" s="19">
        <f t="shared" si="4"/>
        <v>0</v>
      </c>
      <c r="W38" s="32">
        <f t="shared" si="5"/>
        <v>-1051.2000000000028</v>
      </c>
    </row>
    <row r="39" spans="1:30" ht="11.25" customHeight="1" x14ac:dyDescent="0.2">
      <c r="A39" s="67">
        <f t="shared" si="0"/>
        <v>4</v>
      </c>
      <c r="B39" s="68">
        <f t="shared" si="6"/>
        <v>45497</v>
      </c>
      <c r="C39" s="69"/>
      <c r="D39" s="69"/>
      <c r="E39" s="69"/>
      <c r="F39" s="69"/>
      <c r="G39" s="69"/>
      <c r="H39" s="69"/>
      <c r="I39" s="69"/>
      <c r="J39" s="69">
        <f t="shared" si="1"/>
        <v>0</v>
      </c>
      <c r="K39" s="69">
        <f t="shared" si="1"/>
        <v>0</v>
      </c>
      <c r="L39" s="70">
        <f t="shared" si="1"/>
        <v>-1058.2400000000016</v>
      </c>
      <c r="M39" s="71"/>
      <c r="N39" s="69">
        <f t="shared" si="2"/>
        <v>0</v>
      </c>
      <c r="O39" s="69">
        <f t="shared" si="2"/>
        <v>0</v>
      </c>
      <c r="P39" s="69">
        <f t="shared" si="2"/>
        <v>0</v>
      </c>
      <c r="Q39" s="69">
        <f t="shared" si="2"/>
        <v>0</v>
      </c>
      <c r="R39" s="69">
        <f t="shared" si="2"/>
        <v>0</v>
      </c>
      <c r="S39" s="69">
        <f t="shared" si="2"/>
        <v>0</v>
      </c>
      <c r="T39" s="69">
        <f t="shared" si="2"/>
        <v>0</v>
      </c>
      <c r="U39" s="69">
        <f t="shared" si="3"/>
        <v>0</v>
      </c>
      <c r="V39" s="19">
        <f t="shared" si="4"/>
        <v>0</v>
      </c>
      <c r="W39" s="32">
        <f t="shared" si="5"/>
        <v>-1058.4000000000028</v>
      </c>
    </row>
    <row r="40" spans="1:30" ht="11.25" customHeight="1" x14ac:dyDescent="0.2">
      <c r="A40" s="67">
        <f t="shared" si="0"/>
        <v>5</v>
      </c>
      <c r="B40" s="68">
        <f t="shared" si="6"/>
        <v>45498</v>
      </c>
      <c r="C40" s="69"/>
      <c r="D40" s="69"/>
      <c r="E40" s="69"/>
      <c r="F40" s="69"/>
      <c r="G40" s="69"/>
      <c r="H40" s="69"/>
      <c r="I40" s="69"/>
      <c r="J40" s="69">
        <f t="shared" si="1"/>
        <v>0</v>
      </c>
      <c r="K40" s="69">
        <f t="shared" si="1"/>
        <v>0</v>
      </c>
      <c r="L40" s="70">
        <f t="shared" si="1"/>
        <v>-1065.3600000000017</v>
      </c>
      <c r="M40" s="71"/>
      <c r="N40" s="69">
        <f t="shared" si="2"/>
        <v>0</v>
      </c>
      <c r="O40" s="69">
        <f t="shared" si="2"/>
        <v>0</v>
      </c>
      <c r="P40" s="69">
        <f t="shared" si="2"/>
        <v>0</v>
      </c>
      <c r="Q40" s="69">
        <f t="shared" si="2"/>
        <v>0</v>
      </c>
      <c r="R40" s="69">
        <f t="shared" si="2"/>
        <v>0</v>
      </c>
      <c r="S40" s="69">
        <f t="shared" si="2"/>
        <v>0</v>
      </c>
      <c r="T40" s="69">
        <f t="shared" si="2"/>
        <v>0</v>
      </c>
      <c r="U40" s="69">
        <f t="shared" si="3"/>
        <v>0</v>
      </c>
      <c r="V40" s="19">
        <f t="shared" si="4"/>
        <v>0</v>
      </c>
      <c r="W40" s="32">
        <f t="shared" si="5"/>
        <v>-1065.6000000000029</v>
      </c>
    </row>
    <row r="41" spans="1:30" ht="11.25" customHeight="1" x14ac:dyDescent="0.2">
      <c r="A41" s="67">
        <f t="shared" si="0"/>
        <v>6</v>
      </c>
      <c r="B41" s="68">
        <f t="shared" si="6"/>
        <v>45499</v>
      </c>
      <c r="C41" s="69"/>
      <c r="D41" s="69"/>
      <c r="E41" s="69"/>
      <c r="F41" s="69"/>
      <c r="G41" s="69"/>
      <c r="H41" s="69"/>
      <c r="I41" s="69"/>
      <c r="J41" s="69">
        <f t="shared" si="1"/>
        <v>0</v>
      </c>
      <c r="K41" s="69">
        <f t="shared" si="1"/>
        <v>0</v>
      </c>
      <c r="L41" s="70">
        <f t="shared" si="1"/>
        <v>-1072.4800000000018</v>
      </c>
      <c r="M41" s="71"/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3"/>
        <v>0</v>
      </c>
      <c r="V41" s="19">
        <f t="shared" si="4"/>
        <v>0</v>
      </c>
      <c r="W41" s="32">
        <f t="shared" si="5"/>
        <v>-1072.8000000000029</v>
      </c>
    </row>
    <row r="42" spans="1:30" ht="11.25" customHeight="1" x14ac:dyDescent="0.2">
      <c r="A42" s="67">
        <f t="shared" si="0"/>
        <v>7</v>
      </c>
      <c r="B42" s="68">
        <f t="shared" si="6"/>
        <v>45500</v>
      </c>
      <c r="C42" s="69"/>
      <c r="D42" s="69"/>
      <c r="E42" s="69"/>
      <c r="F42" s="69"/>
      <c r="G42" s="69"/>
      <c r="H42" s="69"/>
      <c r="I42" s="69"/>
      <c r="J42" s="69">
        <f t="shared" si="1"/>
        <v>0</v>
      </c>
      <c r="K42" s="69">
        <f t="shared" si="1"/>
        <v>0</v>
      </c>
      <c r="L42" s="70">
        <f t="shared" si="1"/>
        <v>-1072.4800000000018</v>
      </c>
      <c r="M42" s="71"/>
      <c r="N42" s="69">
        <f t="shared" si="2"/>
        <v>0</v>
      </c>
      <c r="O42" s="69">
        <f t="shared" si="2"/>
        <v>0</v>
      </c>
      <c r="P42" s="69">
        <f t="shared" si="2"/>
        <v>0</v>
      </c>
      <c r="Q42" s="69">
        <f t="shared" si="2"/>
        <v>0</v>
      </c>
      <c r="R42" s="69">
        <f t="shared" si="2"/>
        <v>0</v>
      </c>
      <c r="S42" s="69">
        <f t="shared" si="2"/>
        <v>0</v>
      </c>
      <c r="T42" s="69">
        <f t="shared" si="2"/>
        <v>0</v>
      </c>
      <c r="U42" s="69">
        <f t="shared" si="3"/>
        <v>0</v>
      </c>
      <c r="V42" s="19">
        <f t="shared" si="4"/>
        <v>0</v>
      </c>
      <c r="W42" s="32">
        <f t="shared" si="5"/>
        <v>-1072.8000000000029</v>
      </c>
    </row>
    <row r="43" spans="1:30" ht="11.25" customHeight="1" x14ac:dyDescent="0.2">
      <c r="A43" s="67">
        <f t="shared" si="0"/>
        <v>1</v>
      </c>
      <c r="B43" s="68">
        <f t="shared" si="6"/>
        <v>45501</v>
      </c>
      <c r="C43" s="69"/>
      <c r="D43" s="69"/>
      <c r="E43" s="69"/>
      <c r="F43" s="69"/>
      <c r="G43" s="69"/>
      <c r="H43" s="69"/>
      <c r="I43" s="69"/>
      <c r="J43" s="69">
        <f t="shared" si="1"/>
        <v>0</v>
      </c>
      <c r="K43" s="69">
        <f t="shared" si="1"/>
        <v>0</v>
      </c>
      <c r="L43" s="70">
        <f t="shared" si="1"/>
        <v>-1072.4800000000018</v>
      </c>
      <c r="M43" s="71"/>
      <c r="N43" s="69">
        <f t="shared" si="2"/>
        <v>0</v>
      </c>
      <c r="O43" s="69">
        <f t="shared" si="2"/>
        <v>0</v>
      </c>
      <c r="P43" s="69">
        <f t="shared" si="2"/>
        <v>0</v>
      </c>
      <c r="Q43" s="69">
        <f t="shared" si="2"/>
        <v>0</v>
      </c>
      <c r="R43" s="69">
        <f t="shared" si="2"/>
        <v>0</v>
      </c>
      <c r="S43" s="69">
        <f t="shared" si="2"/>
        <v>0</v>
      </c>
      <c r="T43" s="69">
        <f t="shared" si="2"/>
        <v>0</v>
      </c>
      <c r="U43" s="69">
        <f t="shared" si="3"/>
        <v>0</v>
      </c>
      <c r="V43" s="19">
        <f t="shared" si="4"/>
        <v>0</v>
      </c>
      <c r="W43" s="32">
        <f t="shared" si="5"/>
        <v>-1072.8000000000029</v>
      </c>
    </row>
    <row r="44" spans="1:30" ht="11.25" customHeight="1" x14ac:dyDescent="0.2">
      <c r="A44" s="67">
        <f t="shared" si="0"/>
        <v>2</v>
      </c>
      <c r="B44" s="68">
        <f t="shared" si="6"/>
        <v>45502</v>
      </c>
      <c r="C44" s="69"/>
      <c r="D44" s="69"/>
      <c r="E44" s="69"/>
      <c r="F44" s="69"/>
      <c r="G44" s="69"/>
      <c r="H44" s="69"/>
      <c r="I44" s="69"/>
      <c r="J44" s="69">
        <f t="shared" si="1"/>
        <v>0</v>
      </c>
      <c r="K44" s="69">
        <f t="shared" si="1"/>
        <v>0</v>
      </c>
      <c r="L44" s="70">
        <f t="shared" si="1"/>
        <v>-1080.0000000000018</v>
      </c>
      <c r="M44" s="71"/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3"/>
        <v>0</v>
      </c>
      <c r="V44" s="19">
        <f t="shared" si="4"/>
        <v>0</v>
      </c>
      <c r="W44" s="32">
        <f t="shared" si="5"/>
        <v>-1080.000000000003</v>
      </c>
    </row>
    <row r="45" spans="1:30" ht="11.25" customHeight="1" x14ac:dyDescent="0.2">
      <c r="A45" s="67">
        <f t="shared" si="0"/>
        <v>3</v>
      </c>
      <c r="B45" s="68">
        <f t="shared" si="6"/>
        <v>45503</v>
      </c>
      <c r="C45" s="69"/>
      <c r="D45" s="69"/>
      <c r="E45" s="69"/>
      <c r="F45" s="69"/>
      <c r="G45" s="69"/>
      <c r="H45" s="69"/>
      <c r="I45" s="69"/>
      <c r="J45" s="69">
        <f t="shared" si="1"/>
        <v>0</v>
      </c>
      <c r="K45" s="69">
        <f t="shared" si="1"/>
        <v>0</v>
      </c>
      <c r="L45" s="70">
        <f t="shared" si="1"/>
        <v>-1087.1200000000017</v>
      </c>
      <c r="M45" s="71"/>
      <c r="N45" s="69">
        <f t="shared" si="2"/>
        <v>0</v>
      </c>
      <c r="O45" s="69">
        <f t="shared" si="2"/>
        <v>0</v>
      </c>
      <c r="P45" s="69">
        <f t="shared" si="2"/>
        <v>0</v>
      </c>
      <c r="Q45" s="69">
        <f t="shared" si="2"/>
        <v>0</v>
      </c>
      <c r="R45" s="69">
        <f t="shared" si="2"/>
        <v>0</v>
      </c>
      <c r="S45" s="69">
        <f t="shared" si="2"/>
        <v>0</v>
      </c>
      <c r="T45" s="69">
        <f t="shared" si="2"/>
        <v>0</v>
      </c>
      <c r="U45" s="69">
        <f t="shared" si="3"/>
        <v>0</v>
      </c>
      <c r="V45" s="19">
        <f t="shared" si="4"/>
        <v>0</v>
      </c>
      <c r="W45" s="32">
        <f t="shared" si="5"/>
        <v>-1087.200000000003</v>
      </c>
    </row>
    <row r="46" spans="1:30" ht="11.25" customHeight="1" x14ac:dyDescent="0.2">
      <c r="A46" s="67">
        <f t="shared" si="0"/>
        <v>4</v>
      </c>
      <c r="B46" s="68">
        <f t="shared" si="6"/>
        <v>45504</v>
      </c>
      <c r="C46" s="69"/>
      <c r="D46" s="69"/>
      <c r="E46" s="69"/>
      <c r="F46" s="69"/>
      <c r="G46" s="69"/>
      <c r="H46" s="69"/>
      <c r="I46" s="69"/>
      <c r="J46" s="69">
        <f t="shared" si="1"/>
        <v>0</v>
      </c>
      <c r="K46" s="69">
        <f t="shared" si="1"/>
        <v>0</v>
      </c>
      <c r="L46" s="70">
        <f t="shared" si="1"/>
        <v>-1094.2400000000018</v>
      </c>
      <c r="M46" s="71"/>
      <c r="N46" s="69">
        <f t="shared" si="2"/>
        <v>0</v>
      </c>
      <c r="O46" s="69">
        <f t="shared" si="2"/>
        <v>0</v>
      </c>
      <c r="P46" s="69">
        <f t="shared" si="2"/>
        <v>0</v>
      </c>
      <c r="Q46" s="69">
        <f t="shared" si="2"/>
        <v>0</v>
      </c>
      <c r="R46" s="69">
        <f t="shared" si="2"/>
        <v>0</v>
      </c>
      <c r="S46" s="69">
        <f t="shared" si="2"/>
        <v>0</v>
      </c>
      <c r="T46" s="69">
        <f t="shared" si="2"/>
        <v>0</v>
      </c>
      <c r="U46" s="69">
        <f t="shared" si="3"/>
        <v>0</v>
      </c>
      <c r="V46" s="19">
        <f t="shared" si="4"/>
        <v>0</v>
      </c>
      <c r="W46" s="32">
        <f t="shared" si="5"/>
        <v>-1094.400000000003</v>
      </c>
    </row>
    <row r="47" spans="1:3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30" ht="11.25" customHeight="1" x14ac:dyDescent="0.2">
      <c r="A48" s="55" t="s">
        <v>58</v>
      </c>
      <c r="B48" s="1"/>
      <c r="C48" s="50">
        <f>L46</f>
        <v>-1094.2400000000018</v>
      </c>
      <c r="D48" s="1"/>
      <c r="E48" s="1" t="s">
        <v>59</v>
      </c>
      <c r="F48" s="1"/>
      <c r="G48" s="1"/>
      <c r="H48" s="1"/>
      <c r="I48" s="56">
        <f>(U9/12)/((F9*4.35)+C48)</f>
        <v>-3.555024671871216</v>
      </c>
      <c r="J48" s="57" t="s">
        <v>60</v>
      </c>
      <c r="K48" s="58">
        <f>I48/U10</f>
        <v>-0.16695106864041606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59">
        <f>C48*U10</f>
        <v>-23300.540862825303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28">
    <cfRule type="expression" dxfId="33" priority="31" stopIfTrue="1">
      <formula>IF(($A28=7),TRUE,FALSE)</formula>
    </cfRule>
    <cfRule type="expression" dxfId="32" priority="32" stopIfTrue="1">
      <formula>IF(($A28=1),TRUE,FALSE)</formula>
    </cfRule>
  </conditionalFormatting>
  <conditionalFormatting sqref="M16:U19 A16:K46 N20:U21 M22:U26 N27:U28 M29:U46 M21">
    <cfRule type="expression" dxfId="31" priority="1" stopIfTrue="1">
      <formula>IF(($A16=7),TRUE,FALSE)</formula>
    </cfRule>
    <cfRule type="expression" dxfId="30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841D91D7AAF4DA1E6AC3CC2A09599" ma:contentTypeVersion="10" ma:contentTypeDescription="Create a new document." ma:contentTypeScope="" ma:versionID="57823a4a8e32c5013c92d8dd1c489865">
  <xsd:schema xmlns:xsd="http://www.w3.org/2001/XMLSchema" xmlns:xs="http://www.w3.org/2001/XMLSchema" xmlns:p="http://schemas.microsoft.com/office/2006/metadata/properties" xmlns:ns2="5e7212bd-ddee-494a-9834-634db6881d55" targetNamespace="http://schemas.microsoft.com/office/2006/metadata/properties" ma:root="true" ma:fieldsID="5f1480a75347e1b7eb9aceaefbe2dfe0" ns2:_="">
    <xsd:import namespace="5e7212bd-ddee-494a-9834-634db6881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12bd-ddee-494a-9834-634db688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982F58-0E84-4F5F-8E36-824285EDF1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F62E46-AA6F-4858-88DD-8A0661A5F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212bd-ddee-494a-9834-634db6881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4C31D7-744B-435A-88FE-6BA3A46B71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</vt:lpstr>
      <vt:lpstr>December 23</vt:lpstr>
      <vt:lpstr>Jan 24</vt:lpstr>
      <vt:lpstr>Feb 24</vt:lpstr>
      <vt:lpstr>Mar 24</vt:lpstr>
      <vt:lpstr>Apr 24</vt:lpstr>
      <vt:lpstr>May 24</vt:lpstr>
      <vt:lpstr>Jun 24</vt:lpstr>
      <vt:lpstr>Jul 24</vt:lpstr>
      <vt:lpstr>Aug 24</vt:lpstr>
      <vt:lpstr>Sep 24</vt:lpstr>
      <vt:lpstr>Oct 24</vt:lpstr>
      <vt:lpstr>Nov 24</vt:lpstr>
      <vt:lpstr>Dec 24</vt:lpstr>
      <vt:lpstr>January 2025</vt:lpstr>
    </vt:vector>
  </TitlesOfParts>
  <Manager/>
  <Company>BT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NickP</dc:creator>
  <cp:keywords/>
  <dc:description/>
  <cp:lastModifiedBy>Rodney Wheeler</cp:lastModifiedBy>
  <cp:revision/>
  <dcterms:created xsi:type="dcterms:W3CDTF">2013-11-22T13:23:18Z</dcterms:created>
  <dcterms:modified xsi:type="dcterms:W3CDTF">2023-12-04T13:51:34Z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2021-11-30T10:53:09Z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fcd00b62-ca22-4bc3-aa4b-6b7c47e20762</vt:lpwstr>
  </property>
  <property fmtid="{D5CDD505-2E9C-101B-9397-08002B2CF9AE}" pid="8" name="MSIP_Label_55818d02-8d25-4bb9-b27c-e4db64670887_ContentBits">
    <vt:lpwstr>0</vt:lpwstr>
  </property>
  <property fmtid="{D5CDD505-2E9C-101B-9397-08002B2CF9AE}" pid="9" name="ContentTypeId">
    <vt:lpwstr>0x0101005EE841D91D7AAF4DA1E6AC3CC2A09599</vt:lpwstr>
  </property>
</Properties>
</file>